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8820" tabRatio="599" activeTab="2"/>
  </bookViews>
  <sheets>
    <sheet name="MJCC 2019-21 ampop (3)" sheetId="1" r:id="rId1"/>
    <sheet name="MJCC 2019-2021&#10;6" sheetId="2" r:id="rId2"/>
    <sheet name="MJCC 2019-21ampop (3)" sheetId="3" r:id="rId3"/>
  </sheets>
  <definedNames/>
  <calcPr fullCalcOnLoad="1"/>
</workbook>
</file>

<file path=xl/sharedStrings.xml><?xml version="1.0" encoding="utf-8"?>
<sst xmlns="http://schemas.openxmlformats.org/spreadsheetml/2006/main" count="160" uniqueCount="79">
  <si>
    <t xml:space="preserve">                          </t>
  </si>
  <si>
    <t xml:space="preserve">                     </t>
  </si>
  <si>
    <t xml:space="preserve">                        </t>
  </si>
  <si>
    <t xml:space="preserve">     </t>
  </si>
  <si>
    <t>2013թ. ծախսերի տարեկան նախահաշիվ</t>
  </si>
  <si>
    <t>2014թ. ծախսերի տարեկան նախահաշիվ</t>
  </si>
  <si>
    <t>2015թ. ծախսերի տարեկան նախահաշիվ</t>
  </si>
  <si>
    <t>Ընդամենը, այդ թվում`</t>
  </si>
  <si>
    <t>507233,0/ 394444,0</t>
  </si>
  <si>
    <t>Հ Ա Մ Ե Մ Ա Տ Ա Կ Ա Ն   Տ Ե Ղ Ե Կ Ա Գ Ի Ր</t>
  </si>
  <si>
    <t xml:space="preserve">                                  Ա Մ Փ Ո Փ     Ց Ո Ւ Ց Ա Ն Ի Շ Ն Ե Ր</t>
  </si>
  <si>
    <t>Արտարժույթը</t>
  </si>
  <si>
    <t>ԱՄՆ դոլար / եվրո</t>
  </si>
  <si>
    <t>համարժեք հազ. 
ՀՀ դրամ</t>
  </si>
  <si>
    <t>ԱՄՆ դոլար</t>
  </si>
  <si>
    <t>Եվրո</t>
  </si>
  <si>
    <t xml:space="preserve">Ծանոթագրություն: </t>
  </si>
  <si>
    <t>Հ/Հ</t>
  </si>
  <si>
    <t>բաժին</t>
  </si>
  <si>
    <t>խումբ</t>
  </si>
  <si>
    <t>դաս</t>
  </si>
  <si>
    <t>Ծրագրերն իրականացնող մարմինների անվանումը</t>
  </si>
  <si>
    <t>Ծրագրերի ցանկը (անվանումը)</t>
  </si>
  <si>
    <t>Կանխատեսում</t>
  </si>
  <si>
    <t>02</t>
  </si>
  <si>
    <t>01</t>
  </si>
  <si>
    <t>Ընդամենը ծախսեր</t>
  </si>
  <si>
    <t xml:space="preserve">          Ա Մ Փ Ո Փ     Ա Ղ Յ Ո Ւ Ս Յ Ա Կ</t>
  </si>
  <si>
    <r>
      <t>1.</t>
    </r>
    <r>
      <rPr>
        <sz val="12"/>
        <rFont val="Arial Armenian"/>
        <family val="2"/>
      </rPr>
      <t xml:space="preserve"> ՌԴ-ում ՀՀ ռազմական կցորդ</t>
    </r>
  </si>
  <si>
    <t>ՀՀ պաշտպանության    նախարարություն</t>
  </si>
  <si>
    <t xml:space="preserve"> հազար դրամ</t>
  </si>
  <si>
    <t>ºíñá</t>
  </si>
  <si>
    <t>3. ՉԺՀ-ում ՀՀ ռազմական կցորդ</t>
  </si>
  <si>
    <t>4. ԱՄՆ-ում ՀՀ ռազմական կցորդ</t>
  </si>
  <si>
    <t>2020թ.</t>
  </si>
  <si>
    <t>Տարբերություն 2019-2020թթ.</t>
  </si>
  <si>
    <t>2.ԲՀ-ում ՀՀ ռազմական կցորդ /համատեղ/</t>
  </si>
  <si>
    <t>2.ԲՀ-ում ՀՀ ռազմական կցորդ                           / համատեղություն/</t>
  </si>
  <si>
    <t>5. ԻԻՀ-ում ՀՀ ռազմական կցորդ</t>
  </si>
  <si>
    <t>8. ԳԴՀ-ում ՀՀ ռազմական կցորդ</t>
  </si>
  <si>
    <t>2021թ. ՄԺԾԾ հայտ</t>
  </si>
  <si>
    <t>2021թ.</t>
  </si>
  <si>
    <t>1.</t>
  </si>
  <si>
    <t>6. Վրաստանի Հանրապետությունում ՀՀ ռազմական կցորդ</t>
  </si>
  <si>
    <t>7. Հունաստանի Հանրապետությունում ՀՀ ռազմական կցորդ</t>
  </si>
  <si>
    <t>Տարբերություն 2020-2021թթ.</t>
  </si>
  <si>
    <t>9. Ֆրանսիայի Հանրապետությունում ՀՀ  ռազմական կցորդ</t>
  </si>
  <si>
    <r>
      <t>10</t>
    </r>
    <r>
      <rPr>
        <sz val="12"/>
        <rFont val="Arial Armenian"/>
        <family val="2"/>
      </rPr>
      <t>.Լիբանանի Հանրապետությունում  ՀՀ ռազմական կցորդ</t>
    </r>
  </si>
  <si>
    <r>
      <t>11</t>
    </r>
    <r>
      <rPr>
        <sz val="12"/>
        <rFont val="Arial Armenian"/>
        <family val="2"/>
      </rPr>
      <t>.Ղազախստանի   Հանրապետութ. ՀՀ ռազմական կցորդ</t>
    </r>
  </si>
  <si>
    <t xml:space="preserve">        ՀՀ պաշտպանության նախարարության ծրագրերի գծով 2020-2022 թվականների պահպանման ծախսերի կանխատեսում</t>
  </si>
  <si>
    <t>2019թ. µÛáõç»</t>
  </si>
  <si>
    <t>03</t>
  </si>
  <si>
    <t>02.  ՀՀ ռազմական Ïóáñ¹Ý»ñÇ ¨ ներկայացուցիչների պահպանում</t>
  </si>
  <si>
    <t>2022թ.</t>
  </si>
  <si>
    <t xml:space="preserve">                         ՀՀ դեսպանություններում ռազմական կցորդների և միջազգային կառույցներում ՀՀ ներկայացուցիչների 2019թ.                                                                                                                     </t>
  </si>
  <si>
    <t xml:space="preserve">                                                            հաստատված և 2020-2022 թվականների պահպանման </t>
  </si>
  <si>
    <t xml:space="preserve">              ՀՀ դեսպանություններում ռազմական կցորդների և միջազգային կառույցներում ՀՀ ներկայացուցիչների 2019թ.                                                                                                                     </t>
  </si>
  <si>
    <t xml:space="preserve">   հաստատված և 2020-2022 թվականների պահպանման ծախսերի ամփոփ ցուցանիշների և տարբերությունների վերաբերյալ</t>
  </si>
  <si>
    <t>2019թ. հաստատված ծախսերի տարեկան նախահաշիվ</t>
  </si>
  <si>
    <t>Տարբերություն 2021-2022թթ.</t>
  </si>
  <si>
    <t>2020թ.ՄԺԾԾ հայտ</t>
  </si>
  <si>
    <t>2022թ. ՄԺԾԾ հայտ</t>
  </si>
  <si>
    <t>794 345,8/
630 095,7</t>
  </si>
  <si>
    <t>Ծախսերի հաշվարկը կատարվել է 2019թ. hամար հաստատված 1 ԱՄՆ դոլարը` 486,55 դրամ և 1 եվրոն` 553,65 դրամ փոխարժեքներով:</t>
  </si>
  <si>
    <t xml:space="preserve"> 1 001 395,0  /             647 895,7</t>
  </si>
  <si>
    <t xml:space="preserve"> 961 395,0  /             647 895,7</t>
  </si>
  <si>
    <t>12. ՀԱՊԿ ՀՀ ԶՈՒ ներկայացուցիչ</t>
  </si>
  <si>
    <t xml:space="preserve">13. ՆԱՏՕ-ում ՀՀ առաքելությունում պաշտպանության հարցերով պետական խորհրդական </t>
  </si>
  <si>
    <t xml:space="preserve">14. ՆԱՏՕ-ում /ռազմավարական հրամանատարությունների/ ռազմական համագործակցության վարչությունում ՀՀ փոխգործակցության սպայի </t>
  </si>
  <si>
    <t xml:space="preserve">15. Եվրոպայում Ա և ՀԿ-ում  ՀՀ   առաքելությունում պաշտպանության հարցերով պետական խորհրդական </t>
  </si>
  <si>
    <t xml:space="preserve">16. ՄԱԿ-ի գրասենյակում ՀՀ ռազմական  խորհրդական </t>
  </si>
  <si>
    <r>
      <t>11</t>
    </r>
    <r>
      <rPr>
        <sz val="12"/>
        <rFont val="Arial Armenian"/>
        <family val="2"/>
      </rPr>
      <t>.Ղազախստանի Հանրապետությունում   ՀՀ ռազմական կցորդ</t>
    </r>
  </si>
  <si>
    <t>15. Եվրոպայում Ա և ՀԿ-ում  ՀՀ  առաքելությունում ՀՀ ռազմական ներկայացուցչի</t>
  </si>
  <si>
    <r>
      <t>17.</t>
    </r>
    <r>
      <rPr>
        <sz val="12"/>
        <rFont val="Arial Armenian"/>
        <family val="2"/>
      </rPr>
      <t xml:space="preserve"> ՌԴ-ում ՀՀ ռազմական կցորդի օգնական</t>
    </r>
  </si>
  <si>
    <r>
      <t>18.</t>
    </r>
    <r>
      <rPr>
        <sz val="12"/>
        <rFont val="Arial Armenian"/>
        <family val="2"/>
      </rPr>
      <t xml:space="preserve"> ՈՒկրաինայում ՀՀ ռազմական կցորդ</t>
    </r>
  </si>
  <si>
    <r>
      <t>19.</t>
    </r>
    <r>
      <rPr>
        <sz val="12"/>
        <rFont val="Arial Armenian"/>
        <family val="2"/>
      </rPr>
      <t xml:space="preserve"> Կցորդների և ներկայայացուցիչների ռոտացիոն ծախսեր</t>
    </r>
  </si>
  <si>
    <r>
      <t>2020թ</t>
    </r>
    <r>
      <rPr>
        <b/>
        <sz val="11"/>
        <rFont val="Arial Armenian"/>
        <family val="2"/>
      </rPr>
      <t>. ՄԺԾԾ հայտ</t>
    </r>
  </si>
  <si>
    <r>
      <t xml:space="preserve">2021թ. </t>
    </r>
    <r>
      <rPr>
        <b/>
        <sz val="11"/>
        <rFont val="Arial Armenian"/>
        <family val="2"/>
      </rPr>
      <t>ՄԺԾԾ հայտ</t>
    </r>
  </si>
  <si>
    <r>
      <t>2022թ.</t>
    </r>
    <r>
      <rPr>
        <b/>
        <sz val="11"/>
        <rFont val="Arial Armenian"/>
        <family val="2"/>
      </rPr>
      <t xml:space="preserve"> ՄԺԾԾ հայտ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</si>
</sst>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"/>
    <numFmt numFmtId="181" formatCode="#,##0.0"/>
    <numFmt numFmtId="182" formatCode="#,##0.000"/>
    <numFmt numFmtId="183" formatCode="#,##0.0000"/>
    <numFmt numFmtId="184" formatCode="0.000"/>
    <numFmt numFmtId="185" formatCode="_(* #,##0.0_);_(* \(#,##0.0\);_(* &quot;-&quot;??_);_(@_)"/>
    <numFmt numFmtId="186" formatCode="_(* #,##0.0_);_(* \(#,##0.0\);_(* &quot;-&quot;?_);_(@_)"/>
    <numFmt numFmtId="187" formatCode="_(* #,##0.0_);_(* \(#,##0.0\);_(* &quot;-&quot;_);_(@_)"/>
    <numFmt numFmtId="188" formatCode="0_);\(0\)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_);_(* \(#,##0\);_(* &quot;-&quot;??_);_(@_)"/>
    <numFmt numFmtId="193" formatCode="0.0000"/>
    <numFmt numFmtId="194" formatCode="_-* #,##0.0\ _դ_ր_._-;\-* #,##0.0\ _դ_ր_._-;_-* &quot;-&quot;?\ _դ_ր_._-;_-@_-"/>
    <numFmt numFmtId="195" formatCode="_-* #,##0.0_р_._-;\-* #,##0.0_р_._-;_-* &quot;-&quot;?_р_._-;_-@_-"/>
    <numFmt numFmtId="196" formatCode="_-* #,##0.0_р_._-;\-* #,##0.0_р_._-;_-* &quot;-&quot;??_р_.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-* #,##0_р_._-;\-* #,##0_р_._-;_-* &quot;-&quot;??_р_._-;_-@_-"/>
    <numFmt numFmtId="202" formatCode="_(* #,##0.00_);_(* \(#,##0.00\);_(* &quot;-&quot;?_);_(@_)"/>
    <numFmt numFmtId="203" formatCode="_(* #,##0.000_);_(* \(#,##0.000\);_(* &quot;-&quot;?_);_(@_)"/>
    <numFmt numFmtId="204" formatCode="_(* #,##0.00_);_(* \(#,##0.00\);_(* &quot;-&quot;_);_(@_)"/>
    <numFmt numFmtId="205" formatCode="#,##0.00&quot;р.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Armenian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GHEA Grapalat"/>
      <family val="3"/>
    </font>
    <font>
      <sz val="14"/>
      <name val="GHEA Grapalat"/>
      <family val="3"/>
    </font>
    <font>
      <sz val="9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11"/>
      <name val="Times Armenian"/>
      <family val="1"/>
    </font>
    <font>
      <sz val="11"/>
      <name val="Arial Armenian"/>
      <family val="2"/>
    </font>
    <font>
      <sz val="12"/>
      <name val="Arial Armenian"/>
      <family val="2"/>
    </font>
    <font>
      <sz val="14"/>
      <name val="Arial Armenian"/>
      <family val="2"/>
    </font>
    <font>
      <b/>
      <sz val="11"/>
      <name val="Arial Armenian"/>
      <family val="2"/>
    </font>
    <font>
      <sz val="11"/>
      <color indexed="10"/>
      <name val="GHEA Grapalat"/>
      <family val="3"/>
    </font>
    <font>
      <sz val="11"/>
      <color indexed="10"/>
      <name val="Arial Armenian"/>
      <family val="2"/>
    </font>
    <font>
      <sz val="12"/>
      <color indexed="10"/>
      <name val="GHEA Grapalat"/>
      <family val="3"/>
    </font>
    <font>
      <sz val="12"/>
      <color indexed="10"/>
      <name val="Arial Armenian"/>
      <family val="2"/>
    </font>
    <font>
      <sz val="11"/>
      <color indexed="60"/>
      <name val="GHEA Grapalat"/>
      <family val="3"/>
    </font>
    <font>
      <sz val="12"/>
      <color indexed="60"/>
      <name val="GHEA Grapalat"/>
      <family val="3"/>
    </font>
    <font>
      <sz val="10"/>
      <color indexed="10"/>
      <name val="GHEA Grapalat"/>
      <family val="3"/>
    </font>
    <font>
      <b/>
      <sz val="12"/>
      <name val="Arial Armenian"/>
      <family val="2"/>
    </font>
    <font>
      <sz val="11"/>
      <color indexed="18"/>
      <name val="Arial Armenian"/>
      <family val="2"/>
    </font>
    <font>
      <sz val="10"/>
      <color indexed="8"/>
      <name val="Times Armeni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0" fillId="0" borderId="0" xfId="57" applyFont="1" applyAlignment="1">
      <alignment horizontal="center" vertical="center" wrapText="1"/>
      <protection/>
    </xf>
    <xf numFmtId="0" fontId="22" fillId="0" borderId="0" xfId="57" applyFont="1" applyAlignment="1">
      <alignment horizontal="right"/>
      <protection/>
    </xf>
    <xf numFmtId="0" fontId="23" fillId="0" borderId="0" xfId="57" applyFont="1" applyAlignment="1">
      <alignment horizontal="right"/>
      <protection/>
    </xf>
    <xf numFmtId="0" fontId="22" fillId="0" borderId="0" xfId="57" applyFont="1">
      <alignment/>
      <protection/>
    </xf>
    <xf numFmtId="0" fontId="24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3" fillId="0" borderId="0" xfId="57" applyFont="1" applyAlignment="1">
      <alignment horizontal="center" vertical="center"/>
      <protection/>
    </xf>
    <xf numFmtId="181" fontId="26" fillId="0" borderId="10" xfId="57" applyNumberFormat="1" applyFont="1" applyBorder="1" applyAlignment="1">
      <alignment horizontal="center" vertical="center"/>
      <protection/>
    </xf>
    <xf numFmtId="180" fontId="27" fillId="0" borderId="10" xfId="57" applyNumberFormat="1" applyFont="1" applyBorder="1" applyAlignment="1">
      <alignment horizontal="center" vertical="center" wrapText="1"/>
      <protection/>
    </xf>
    <xf numFmtId="181" fontId="22" fillId="0" borderId="0" xfId="57" applyNumberFormat="1" applyFont="1">
      <alignment/>
      <protection/>
    </xf>
    <xf numFmtId="1" fontId="22" fillId="0" borderId="0" xfId="57" applyNumberFormat="1" applyFont="1">
      <alignment/>
      <protection/>
    </xf>
    <xf numFmtId="0" fontId="26" fillId="0" borderId="0" xfId="57" applyFont="1" applyBorder="1" applyAlignment="1">
      <alignment horizontal="left" vertical="center" wrapText="1"/>
      <protection/>
    </xf>
    <xf numFmtId="181" fontId="26" fillId="0" borderId="0" xfId="57" applyNumberFormat="1" applyFont="1" applyBorder="1" applyAlignment="1">
      <alignment horizontal="center" vertical="center"/>
      <protection/>
    </xf>
    <xf numFmtId="1" fontId="26" fillId="0" borderId="0" xfId="57" applyNumberFormat="1" applyFont="1" applyBorder="1" applyAlignment="1">
      <alignment horizontal="center" vertical="center"/>
      <protection/>
    </xf>
    <xf numFmtId="0" fontId="23" fillId="0" borderId="0" xfId="57" applyFont="1">
      <alignment/>
      <protection/>
    </xf>
    <xf numFmtId="1" fontId="22" fillId="0" borderId="10" xfId="57" applyNumberFormat="1" applyFont="1" applyBorder="1" applyAlignment="1">
      <alignment horizontal="center" vertical="center"/>
      <protection/>
    </xf>
    <xf numFmtId="181" fontId="22" fillId="0" borderId="10" xfId="57" applyNumberFormat="1" applyFont="1" applyBorder="1" applyAlignment="1">
      <alignment horizontal="center" vertical="center"/>
      <protection/>
    </xf>
    <xf numFmtId="180" fontId="22" fillId="0" borderId="10" xfId="57" applyNumberFormat="1" applyFont="1" applyBorder="1" applyAlignment="1">
      <alignment horizontal="center" vertical="center"/>
      <protection/>
    </xf>
    <xf numFmtId="0" fontId="22" fillId="0" borderId="0" xfId="57" applyFont="1" applyAlignment="1">
      <alignment vertical="center"/>
      <protection/>
    </xf>
    <xf numFmtId="0" fontId="26" fillId="0" borderId="11" xfId="57" applyFont="1" applyBorder="1" applyAlignment="1">
      <alignment vertical="center" wrapText="1"/>
      <protection/>
    </xf>
    <xf numFmtId="0" fontId="26" fillId="0" borderId="12" xfId="57" applyFont="1" applyBorder="1" applyAlignment="1">
      <alignment vertical="center" wrapText="1"/>
      <protection/>
    </xf>
    <xf numFmtId="0" fontId="22" fillId="0" borderId="0" xfId="57" applyFont="1" applyAlignment="1">
      <alignment horizontal="center" vertical="center" wrapText="1"/>
      <protection/>
    </xf>
    <xf numFmtId="0" fontId="26" fillId="0" borderId="0" xfId="57" applyFont="1" applyBorder="1" applyAlignment="1">
      <alignment horizontal="center" vertical="center" wrapText="1"/>
      <protection/>
    </xf>
    <xf numFmtId="185" fontId="22" fillId="0" borderId="0" xfId="57" applyNumberFormat="1" applyFont="1" applyBorder="1" applyAlignment="1">
      <alignment horizontal="center" vertical="center" wrapText="1"/>
      <protection/>
    </xf>
    <xf numFmtId="49" fontId="22" fillId="0" borderId="0" xfId="57" applyNumberFormat="1" applyFont="1">
      <alignment/>
      <protection/>
    </xf>
    <xf numFmtId="0" fontId="28" fillId="0" borderId="10" xfId="57" applyFont="1" applyBorder="1" applyAlignment="1">
      <alignment vertical="center" wrapText="1"/>
      <protection/>
    </xf>
    <xf numFmtId="0" fontId="29" fillId="0" borderId="10" xfId="57" applyFont="1" applyBorder="1" applyAlignment="1">
      <alignment vertical="center" wrapText="1"/>
      <protection/>
    </xf>
    <xf numFmtId="0" fontId="22" fillId="0" borderId="0" xfId="57" applyFont="1" applyBorder="1">
      <alignment/>
      <protection/>
    </xf>
    <xf numFmtId="0" fontId="29" fillId="0" borderId="0" xfId="57" applyFont="1">
      <alignment/>
      <protection/>
    </xf>
    <xf numFmtId="0" fontId="30" fillId="0" borderId="13" xfId="57" applyFont="1" applyBorder="1" applyAlignment="1">
      <alignment vertical="center"/>
      <protection/>
    </xf>
    <xf numFmtId="0" fontId="28" fillId="0" borderId="0" xfId="57" applyFont="1" applyBorder="1" applyAlignment="1">
      <alignment vertical="center" wrapText="1"/>
      <protection/>
    </xf>
    <xf numFmtId="0" fontId="30" fillId="0" borderId="0" xfId="57" applyFont="1" applyBorder="1" applyAlignment="1">
      <alignment vertical="center"/>
      <protection/>
    </xf>
    <xf numFmtId="0" fontId="22" fillId="0" borderId="14" xfId="57" applyFont="1" applyBorder="1">
      <alignment/>
      <protection/>
    </xf>
    <xf numFmtId="0" fontId="28" fillId="0" borderId="10" xfId="57" applyFont="1" applyBorder="1" applyAlignment="1">
      <alignment horizontal="left" vertical="center" wrapText="1"/>
      <protection/>
    </xf>
    <xf numFmtId="0" fontId="29" fillId="0" borderId="0" xfId="57" applyFont="1" applyBorder="1" applyAlignment="1">
      <alignment horizontal="center" vertical="center" wrapText="1"/>
      <protection/>
    </xf>
    <xf numFmtId="0" fontId="31" fillId="0" borderId="10" xfId="57" applyFont="1" applyBorder="1" applyAlignment="1">
      <alignment vertical="center" wrapText="1"/>
      <protection/>
    </xf>
    <xf numFmtId="0" fontId="22" fillId="0" borderId="15" xfId="57" applyFont="1" applyBorder="1" applyAlignment="1">
      <alignment horizontal="center" vertical="center"/>
      <protection/>
    </xf>
    <xf numFmtId="0" fontId="28" fillId="0" borderId="15" xfId="57" applyFont="1" applyBorder="1" applyAlignment="1">
      <alignment vertical="center" wrapText="1"/>
      <protection/>
    </xf>
    <xf numFmtId="181" fontId="32" fillId="0" borderId="0" xfId="57" applyNumberFormat="1" applyFont="1" applyBorder="1" applyAlignment="1">
      <alignment horizontal="center" vertical="center"/>
      <protection/>
    </xf>
    <xf numFmtId="181" fontId="26" fillId="0" borderId="10" xfId="57" applyNumberFormat="1" applyFont="1" applyBorder="1" applyAlignment="1">
      <alignment horizontal="center" vertical="center" wrapText="1"/>
      <protection/>
    </xf>
    <xf numFmtId="181" fontId="29" fillId="0" borderId="10" xfId="57" applyNumberFormat="1" applyFont="1" applyBorder="1" applyAlignment="1">
      <alignment horizontal="center" vertical="center"/>
      <protection/>
    </xf>
    <xf numFmtId="1" fontId="29" fillId="0" borderId="13" xfId="57" applyNumberFormat="1" applyFont="1" applyBorder="1" applyAlignment="1">
      <alignment horizontal="center" vertical="center"/>
      <protection/>
    </xf>
    <xf numFmtId="0" fontId="23" fillId="0" borderId="0" xfId="57" applyFont="1" applyBorder="1">
      <alignment/>
      <protection/>
    </xf>
    <xf numFmtId="0" fontId="22" fillId="0" borderId="0" xfId="57" applyFont="1" applyAlignment="1">
      <alignment horizontal="left"/>
      <protection/>
    </xf>
    <xf numFmtId="0" fontId="34" fillId="0" borderId="0" xfId="57" applyFont="1" applyBorder="1" applyAlignment="1">
      <alignment horizontal="center" vertical="center"/>
      <protection/>
    </xf>
    <xf numFmtId="181" fontId="32" fillId="0" borderId="10" xfId="57" applyNumberFormat="1" applyFont="1" applyBorder="1" applyAlignment="1">
      <alignment vertical="center"/>
      <protection/>
    </xf>
    <xf numFmtId="0" fontId="32" fillId="0" borderId="0" xfId="57" applyFont="1" applyBorder="1" applyAlignment="1">
      <alignment horizontal="left" vertical="center" wrapText="1"/>
      <protection/>
    </xf>
    <xf numFmtId="0" fontId="33" fillId="0" borderId="0" xfId="57" applyFont="1" applyBorder="1" applyAlignment="1">
      <alignment vertical="center" wrapText="1"/>
      <protection/>
    </xf>
    <xf numFmtId="0" fontId="34" fillId="0" borderId="0" xfId="57" applyFont="1" applyAlignment="1">
      <alignment vertical="center"/>
      <protection/>
    </xf>
    <xf numFmtId="0" fontId="34" fillId="0" borderId="0" xfId="57" applyFont="1">
      <alignment/>
      <protection/>
    </xf>
    <xf numFmtId="181" fontId="34" fillId="0" borderId="0" xfId="57" applyNumberFormat="1" applyFont="1">
      <alignment/>
      <protection/>
    </xf>
    <xf numFmtId="180" fontId="26" fillId="0" borderId="0" xfId="57" applyNumberFormat="1" applyFont="1" applyBorder="1" applyAlignment="1">
      <alignment vertical="center"/>
      <protection/>
    </xf>
    <xf numFmtId="181" fontId="36" fillId="0" borderId="10" xfId="57" applyNumberFormat="1" applyFont="1" applyBorder="1" applyAlignment="1">
      <alignment horizontal="center" vertical="center"/>
      <protection/>
    </xf>
    <xf numFmtId="1" fontId="37" fillId="0" borderId="10" xfId="57" applyNumberFormat="1" applyFont="1" applyBorder="1" applyAlignment="1">
      <alignment horizontal="center" vertical="center"/>
      <protection/>
    </xf>
    <xf numFmtId="181" fontId="22" fillId="0" borderId="0" xfId="57" applyNumberFormat="1" applyFont="1" applyAlignment="1">
      <alignment horizontal="left"/>
      <protection/>
    </xf>
    <xf numFmtId="0" fontId="29" fillId="0" borderId="10" xfId="57" applyFont="1" applyBorder="1" applyAlignment="1">
      <alignment horizontal="left" vertical="center" wrapText="1"/>
      <protection/>
    </xf>
    <xf numFmtId="181" fontId="33" fillId="0" borderId="0" xfId="57" applyNumberFormat="1" applyFont="1" applyBorder="1" applyAlignment="1">
      <alignment horizontal="center" vertical="center" wrapText="1"/>
      <protection/>
    </xf>
    <xf numFmtId="181" fontId="34" fillId="0" borderId="0" xfId="57" applyNumberFormat="1" applyFont="1" applyAlignment="1">
      <alignment vertical="center"/>
      <protection/>
    </xf>
    <xf numFmtId="43" fontId="27" fillId="0" borderId="10" xfId="42" applyFont="1" applyBorder="1" applyAlignment="1">
      <alignment horizontal="center" vertical="center" wrapText="1"/>
    </xf>
    <xf numFmtId="0" fontId="30" fillId="0" borderId="0" xfId="57" applyFont="1" applyAlignment="1">
      <alignment horizontal="center" vertical="center" wrapText="1"/>
      <protection/>
    </xf>
    <xf numFmtId="49" fontId="34" fillId="0" borderId="0" xfId="57" applyNumberFormat="1" applyFont="1">
      <alignment/>
      <protection/>
    </xf>
    <xf numFmtId="0" fontId="34" fillId="0" borderId="0" xfId="0" applyFont="1" applyFill="1" applyBorder="1" applyAlignment="1">
      <alignment horizontal="center" vertical="top" wrapText="1"/>
    </xf>
    <xf numFmtId="0" fontId="35" fillId="0" borderId="0" xfId="57" applyFont="1" applyBorder="1" applyAlignment="1">
      <alignment horizontal="center" vertical="center" wrapText="1"/>
      <protection/>
    </xf>
    <xf numFmtId="0" fontId="38" fillId="0" borderId="0" xfId="0" applyFont="1" applyFill="1" applyBorder="1" applyAlignment="1">
      <alignment vertical="top" wrapText="1"/>
    </xf>
    <xf numFmtId="0" fontId="34" fillId="0" borderId="0" xfId="57" applyFont="1" applyAlignment="1">
      <alignment horizontal="center" vertical="center" wrapText="1"/>
      <protection/>
    </xf>
    <xf numFmtId="0" fontId="39" fillId="0" borderId="10" xfId="57" applyFont="1" applyBorder="1" applyAlignment="1">
      <alignment vertical="center" wrapText="1"/>
      <protection/>
    </xf>
    <xf numFmtId="0" fontId="22" fillId="0" borderId="0" xfId="57" applyFont="1" applyAlignment="1">
      <alignment horizontal="center" vertical="center"/>
      <protection/>
    </xf>
    <xf numFmtId="0" fontId="29" fillId="0" borderId="10" xfId="57" applyFont="1" applyBorder="1" applyAlignment="1">
      <alignment vertical="center"/>
      <protection/>
    </xf>
    <xf numFmtId="49" fontId="29" fillId="0" borderId="10" xfId="57" applyNumberFormat="1" applyFont="1" applyBorder="1" applyAlignment="1">
      <alignment horizontal="center" vertical="center"/>
      <protection/>
    </xf>
    <xf numFmtId="49" fontId="25" fillId="0" borderId="0" xfId="0" applyNumberFormat="1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57" applyFont="1" applyAlignment="1">
      <alignment horizontal="center"/>
      <protection/>
    </xf>
    <xf numFmtId="49" fontId="22" fillId="0" borderId="0" xfId="57" applyNumberFormat="1" applyFont="1" applyAlignment="1">
      <alignment horizontal="center"/>
      <protection/>
    </xf>
    <xf numFmtId="0" fontId="22" fillId="0" borderId="0" xfId="57" applyFont="1" applyBorder="1" applyAlignment="1">
      <alignment horizontal="center" vertical="center"/>
      <protection/>
    </xf>
    <xf numFmtId="0" fontId="22" fillId="0" borderId="15" xfId="57" applyFont="1" applyBorder="1" applyAlignment="1">
      <alignment vertical="center"/>
      <protection/>
    </xf>
    <xf numFmtId="0" fontId="28" fillId="0" borderId="10" xfId="57" applyFont="1" applyBorder="1" applyAlignment="1">
      <alignment horizontal="center" vertical="center" wrapText="1"/>
      <protection/>
    </xf>
    <xf numFmtId="0" fontId="40" fillId="0" borderId="10" xfId="57" applyFont="1" applyBorder="1" applyAlignment="1">
      <alignment vertical="center" wrapText="1"/>
      <protection/>
    </xf>
    <xf numFmtId="0" fontId="28" fillId="24" borderId="10" xfId="57" applyFont="1" applyFill="1" applyBorder="1" applyAlignment="1">
      <alignment vertical="center" wrapText="1"/>
      <protection/>
    </xf>
    <xf numFmtId="0" fontId="28" fillId="24" borderId="10" xfId="57" applyFont="1" applyFill="1" applyBorder="1" applyAlignment="1">
      <alignment horizontal="center" vertical="center" wrapText="1"/>
      <protection/>
    </xf>
    <xf numFmtId="181" fontId="26" fillId="24" borderId="10" xfId="57" applyNumberFormat="1" applyFont="1" applyFill="1" applyBorder="1" applyAlignment="1">
      <alignment horizontal="center" vertical="center"/>
      <protection/>
    </xf>
    <xf numFmtId="181" fontId="26" fillId="0" borderId="16" xfId="57" applyNumberFormat="1" applyFont="1" applyBorder="1" applyAlignment="1">
      <alignment horizontal="center" vertical="center"/>
      <protection/>
    </xf>
    <xf numFmtId="181" fontId="26" fillId="0" borderId="17" xfId="57" applyNumberFormat="1" applyFont="1" applyBorder="1" applyAlignment="1">
      <alignment horizontal="center" vertical="center"/>
      <protection/>
    </xf>
    <xf numFmtId="0" fontId="31" fillId="0" borderId="0" xfId="57" applyFont="1" applyBorder="1" applyAlignment="1">
      <alignment horizontal="left" vertical="center" wrapText="1"/>
      <protection/>
    </xf>
    <xf numFmtId="181" fontId="29" fillId="0" borderId="0" xfId="57" applyNumberFormat="1" applyFont="1" applyBorder="1" applyAlignment="1">
      <alignment horizontal="center" vertical="center"/>
      <protection/>
    </xf>
    <xf numFmtId="1" fontId="29" fillId="0" borderId="0" xfId="57" applyNumberFormat="1" applyFont="1" applyBorder="1" applyAlignment="1">
      <alignment horizontal="center" vertical="center"/>
      <protection/>
    </xf>
    <xf numFmtId="4" fontId="26" fillId="0" borderId="10" xfId="57" applyNumberFormat="1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horizontal="center" vertical="center" wrapText="1"/>
      <protection/>
    </xf>
    <xf numFmtId="0" fontId="28" fillId="0" borderId="18" xfId="57" applyFont="1" applyBorder="1" applyAlignment="1">
      <alignment horizontal="center" vertical="center" wrapText="1"/>
      <protection/>
    </xf>
    <xf numFmtId="0" fontId="28" fillId="0" borderId="12" xfId="57" applyFont="1" applyBorder="1" applyAlignment="1">
      <alignment horizontal="center" vertical="center" wrapText="1"/>
      <protection/>
    </xf>
    <xf numFmtId="0" fontId="28" fillId="0" borderId="17" xfId="57" applyFont="1" applyBorder="1" applyAlignment="1">
      <alignment horizontal="center" vertical="center" wrapText="1"/>
      <protection/>
    </xf>
    <xf numFmtId="0" fontId="28" fillId="0" borderId="19" xfId="57" applyFont="1" applyBorder="1" applyAlignment="1">
      <alignment horizontal="center" vertical="center" wrapText="1"/>
      <protection/>
    </xf>
    <xf numFmtId="0" fontId="28" fillId="0" borderId="20" xfId="57" applyFont="1" applyBorder="1" applyAlignment="1">
      <alignment horizontal="center" vertical="center" wrapText="1"/>
      <protection/>
    </xf>
    <xf numFmtId="0" fontId="28" fillId="0" borderId="16" xfId="57" applyFont="1" applyBorder="1" applyAlignment="1">
      <alignment horizontal="center" vertical="center" wrapText="1"/>
      <protection/>
    </xf>
    <xf numFmtId="0" fontId="28" fillId="0" borderId="0" xfId="57" applyFont="1" applyBorder="1" applyAlignment="1">
      <alignment horizontal="left" vertical="center" wrapText="1"/>
      <protection/>
    </xf>
    <xf numFmtId="0" fontId="34" fillId="0" borderId="15" xfId="57" applyFont="1" applyBorder="1" applyAlignment="1">
      <alignment horizontal="center" vertical="center"/>
      <protection/>
    </xf>
    <xf numFmtId="0" fontId="32" fillId="0" borderId="19" xfId="57" applyFont="1" applyBorder="1" applyAlignment="1">
      <alignment horizontal="center" vertical="center"/>
      <protection/>
    </xf>
    <xf numFmtId="0" fontId="32" fillId="0" borderId="20" xfId="57" applyFont="1" applyBorder="1" applyAlignment="1">
      <alignment horizontal="center" vertical="center"/>
      <protection/>
    </xf>
    <xf numFmtId="0" fontId="32" fillId="0" borderId="16" xfId="57" applyFont="1" applyBorder="1" applyAlignment="1">
      <alignment horizontal="center" vertical="center"/>
      <protection/>
    </xf>
    <xf numFmtId="4" fontId="26" fillId="0" borderId="19" xfId="57" applyNumberFormat="1" applyFont="1" applyBorder="1" applyAlignment="1">
      <alignment horizontal="center" vertical="center"/>
      <protection/>
    </xf>
    <xf numFmtId="4" fontId="26" fillId="0" borderId="16" xfId="57" applyNumberFormat="1" applyFont="1" applyBorder="1" applyAlignment="1">
      <alignment horizontal="center" vertical="center"/>
      <protection/>
    </xf>
    <xf numFmtId="0" fontId="23" fillId="0" borderId="0" xfId="0" applyFont="1" applyFill="1" applyBorder="1" applyAlignment="1">
      <alignment horizontal="right" vertical="top" wrapText="1"/>
    </xf>
    <xf numFmtId="0" fontId="29" fillId="0" borderId="19" xfId="57" applyFont="1" applyBorder="1" applyAlignment="1">
      <alignment horizontal="center" vertical="center" wrapText="1"/>
      <protection/>
    </xf>
    <xf numFmtId="0" fontId="29" fillId="0" borderId="20" xfId="57" applyFont="1" applyBorder="1" applyAlignment="1">
      <alignment horizontal="center" vertical="center" wrapText="1"/>
      <protection/>
    </xf>
    <xf numFmtId="0" fontId="30" fillId="0" borderId="0" xfId="57" applyFont="1" applyBorder="1" applyAlignment="1">
      <alignment horizontal="center" vertical="center"/>
      <protection/>
    </xf>
    <xf numFmtId="0" fontId="22" fillId="0" borderId="15" xfId="57" applyFont="1" applyBorder="1" applyAlignment="1">
      <alignment horizontal="center" vertical="center"/>
      <protection/>
    </xf>
    <xf numFmtId="0" fontId="29" fillId="0" borderId="16" xfId="57" applyFont="1" applyBorder="1" applyAlignment="1">
      <alignment horizontal="center" vertical="center" wrapText="1"/>
      <protection/>
    </xf>
    <xf numFmtId="0" fontId="23" fillId="0" borderId="0" xfId="57" applyFont="1" applyAlignment="1">
      <alignment horizontal="center" vertical="center"/>
      <protection/>
    </xf>
    <xf numFmtId="0" fontId="22" fillId="0" borderId="0" xfId="57" applyFont="1" applyAlignment="1">
      <alignment horizontal="center" vertical="center" wrapText="1"/>
      <protection/>
    </xf>
    <xf numFmtId="49" fontId="22" fillId="0" borderId="10" xfId="57" applyNumberFormat="1" applyFont="1" applyBorder="1" applyAlignment="1">
      <alignment horizontal="center" textRotation="90"/>
      <protection/>
    </xf>
    <xf numFmtId="0" fontId="22" fillId="0" borderId="10" xfId="57" applyFont="1" applyBorder="1" applyAlignment="1">
      <alignment horizontal="center"/>
      <protection/>
    </xf>
    <xf numFmtId="0" fontId="22" fillId="0" borderId="0" xfId="57" applyFont="1" applyAlignment="1">
      <alignment horizontal="center" vertical="center"/>
      <protection/>
    </xf>
    <xf numFmtId="0" fontId="29" fillId="0" borderId="21" xfId="57" applyFont="1" applyBorder="1" applyAlignment="1">
      <alignment horizontal="center"/>
      <protection/>
    </xf>
    <xf numFmtId="0" fontId="29" fillId="0" borderId="22" xfId="57" applyFont="1" applyBorder="1" applyAlignment="1">
      <alignment horizontal="center"/>
      <protection/>
    </xf>
    <xf numFmtId="0" fontId="29" fillId="0" borderId="13" xfId="57" applyFont="1" applyBorder="1" applyAlignment="1">
      <alignment horizontal="center"/>
      <protection/>
    </xf>
    <xf numFmtId="0" fontId="29" fillId="0" borderId="11" xfId="57" applyFont="1" applyBorder="1" applyAlignment="1">
      <alignment horizontal="center" vertical="center" wrapText="1"/>
      <protection/>
    </xf>
    <xf numFmtId="0" fontId="29" fillId="0" borderId="23" xfId="57" applyFont="1" applyBorder="1" applyAlignment="1">
      <alignment horizontal="center" vertical="center" wrapText="1"/>
      <protection/>
    </xf>
    <xf numFmtId="0" fontId="29" fillId="0" borderId="18" xfId="57" applyFont="1" applyBorder="1" applyAlignment="1">
      <alignment horizontal="center" vertical="center" wrapText="1"/>
      <protection/>
    </xf>
    <xf numFmtId="0" fontId="29" fillId="0" borderId="12" xfId="57" applyFont="1" applyBorder="1" applyAlignment="1">
      <alignment horizontal="center" vertical="center" wrapText="1"/>
      <protection/>
    </xf>
    <xf numFmtId="0" fontId="29" fillId="0" borderId="15" xfId="57" applyFont="1" applyBorder="1" applyAlignment="1">
      <alignment horizontal="center" vertical="center" wrapText="1"/>
      <protection/>
    </xf>
    <xf numFmtId="0" fontId="29" fillId="0" borderId="17" xfId="57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mpop_Nax_2007_Pop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72175" y="470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(21851-10977)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19</xdr:row>
      <xdr:rowOff>447675</xdr:rowOff>
    </xdr:from>
    <xdr:to>
      <xdr:col>3</xdr:col>
      <xdr:colOff>0</xdr:colOff>
      <xdr:row>19</xdr:row>
      <xdr:rowOff>447675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00525" y="4600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(21851-10977)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17</xdr:row>
      <xdr:rowOff>561975</xdr:rowOff>
    </xdr:from>
    <xdr:to>
      <xdr:col>7</xdr:col>
      <xdr:colOff>0</xdr:colOff>
      <xdr:row>17</xdr:row>
      <xdr:rowOff>561975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248650" y="331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(21851-10977)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6"/>
  <sheetViews>
    <sheetView zoomScalePageLayoutView="0" workbookViewId="0" topLeftCell="A41">
      <selection activeCell="E22" sqref="E22"/>
    </sheetView>
  </sheetViews>
  <sheetFormatPr defaultColWidth="9.140625" defaultRowHeight="24" customHeight="1"/>
  <cols>
    <col min="1" max="1" width="40.28125" style="20" customWidth="1"/>
    <col min="2" max="2" width="16.57421875" style="20" customWidth="1"/>
    <col min="3" max="3" width="15.8515625" style="4" customWidth="1"/>
    <col min="4" max="4" width="16.8515625" style="4" customWidth="1"/>
    <col min="5" max="5" width="17.8515625" style="4" customWidth="1"/>
    <col min="6" max="6" width="18.421875" style="4" customWidth="1"/>
    <col min="7" max="7" width="16.421875" style="4" customWidth="1"/>
    <col min="8" max="8" width="16.8515625" style="4" customWidth="1"/>
    <col min="9" max="9" width="15.8515625" style="4" customWidth="1"/>
    <col min="10" max="10" width="15.7109375" style="4" customWidth="1"/>
    <col min="11" max="11" width="16.28125" style="4" bestFit="1" customWidth="1"/>
    <col min="12" max="12" width="12.28125" style="4" customWidth="1"/>
    <col min="13" max="16384" width="9.140625" style="4" customWidth="1"/>
  </cols>
  <sheetData>
    <row r="1" ht="18.75" customHeight="1"/>
    <row r="2" spans="1:2" s="6" customFormat="1" ht="13.5" hidden="1">
      <c r="A2" s="5"/>
      <c r="B2" s="5"/>
    </row>
    <row r="3" spans="1:10" s="6" customFormat="1" ht="15" customHeight="1" hidden="1">
      <c r="A3" s="5"/>
      <c r="B3" s="5"/>
      <c r="D3" s="7"/>
      <c r="F3" s="7"/>
      <c r="H3" s="7"/>
      <c r="J3" s="7"/>
    </row>
    <row r="4" spans="1:10" s="6" customFormat="1" ht="15" customHeight="1" hidden="1">
      <c r="A4" s="5"/>
      <c r="B4" s="5"/>
      <c r="C4" s="7" t="s">
        <v>0</v>
      </c>
      <c r="D4" s="7"/>
      <c r="E4" s="7" t="s">
        <v>0</v>
      </c>
      <c r="F4" s="7"/>
      <c r="G4" s="7" t="s">
        <v>0</v>
      </c>
      <c r="H4" s="7"/>
      <c r="I4" s="7" t="s">
        <v>0</v>
      </c>
      <c r="J4" s="7"/>
    </row>
    <row r="5" spans="1:10" s="6" customFormat="1" ht="15" customHeight="1" hidden="1">
      <c r="A5" s="5"/>
      <c r="B5" s="5"/>
      <c r="C5" s="7" t="s">
        <v>0</v>
      </c>
      <c r="D5" s="7"/>
      <c r="E5" s="7" t="s">
        <v>0</v>
      </c>
      <c r="F5" s="7"/>
      <c r="G5" s="7" t="s">
        <v>0</v>
      </c>
      <c r="H5" s="7"/>
      <c r="I5" s="7" t="s">
        <v>0</v>
      </c>
      <c r="J5" s="7"/>
    </row>
    <row r="6" spans="1:10" s="6" customFormat="1" ht="15" customHeight="1" hidden="1">
      <c r="A6" s="5"/>
      <c r="B6" s="5"/>
      <c r="C6" s="7" t="s">
        <v>1</v>
      </c>
      <c r="D6" s="7"/>
      <c r="E6" s="7" t="s">
        <v>1</v>
      </c>
      <c r="F6" s="7"/>
      <c r="G6" s="7" t="s">
        <v>1</v>
      </c>
      <c r="H6" s="7"/>
      <c r="I6" s="7" t="s">
        <v>1</v>
      </c>
      <c r="J6" s="7"/>
    </row>
    <row r="7" spans="1:10" s="6" customFormat="1" ht="15" customHeight="1" hidden="1">
      <c r="A7" s="5"/>
      <c r="B7" s="5"/>
      <c r="C7" s="7" t="s">
        <v>2</v>
      </c>
      <c r="D7" s="7"/>
      <c r="E7" s="7" t="s">
        <v>2</v>
      </c>
      <c r="F7" s="7"/>
      <c r="G7" s="7" t="s">
        <v>2</v>
      </c>
      <c r="H7" s="7"/>
      <c r="I7" s="7" t="s">
        <v>2</v>
      </c>
      <c r="J7" s="7"/>
    </row>
    <row r="8" spans="1:10" ht="18" customHeight="1">
      <c r="A8" s="1" t="s">
        <v>10</v>
      </c>
      <c r="B8" s="1"/>
      <c r="C8" s="1"/>
      <c r="D8" s="1"/>
      <c r="E8" s="1"/>
      <c r="F8" s="1"/>
      <c r="G8" s="1"/>
      <c r="H8" s="1"/>
      <c r="I8" s="1"/>
      <c r="J8" s="8"/>
    </row>
    <row r="9" spans="1:10" ht="18" customHeight="1">
      <c r="A9" s="61"/>
      <c r="B9" s="61"/>
      <c r="C9" s="61"/>
      <c r="D9" s="61"/>
      <c r="E9" s="61"/>
      <c r="F9" s="61"/>
      <c r="G9" s="61"/>
      <c r="H9" s="61"/>
      <c r="I9" s="61"/>
      <c r="J9" s="8"/>
    </row>
    <row r="10" spans="1:10" ht="12" customHeight="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1" s="16" customFormat="1" ht="17.25" customHeight="1">
      <c r="A11" s="33" t="s">
        <v>54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1" s="16" customFormat="1" ht="20.25" customHeight="1">
      <c r="A12" s="33" t="s">
        <v>55</v>
      </c>
      <c r="B12" s="33"/>
      <c r="C12" s="33"/>
      <c r="D12" s="33"/>
      <c r="E12" s="33"/>
      <c r="F12" s="33"/>
      <c r="G12" s="33"/>
      <c r="H12" s="33"/>
      <c r="I12" s="33"/>
      <c r="J12" s="33"/>
      <c r="K12" s="44"/>
    </row>
    <row r="13" spans="1:10" ht="14.25" customHeight="1">
      <c r="A13" s="96" t="s">
        <v>3</v>
      </c>
      <c r="B13" s="96"/>
      <c r="C13" s="96"/>
      <c r="D13" s="96"/>
      <c r="E13" s="96"/>
      <c r="F13" s="96"/>
      <c r="G13" s="96"/>
      <c r="H13" s="96"/>
      <c r="I13" s="96"/>
      <c r="J13" s="46"/>
    </row>
    <row r="14" spans="1:10" ht="18.75" customHeight="1">
      <c r="A14" s="97"/>
      <c r="B14" s="92" t="s">
        <v>11</v>
      </c>
      <c r="C14" s="88" t="s">
        <v>58</v>
      </c>
      <c r="D14" s="89"/>
      <c r="E14" s="88" t="s">
        <v>60</v>
      </c>
      <c r="F14" s="89"/>
      <c r="G14" s="88" t="s">
        <v>40</v>
      </c>
      <c r="H14" s="89"/>
      <c r="I14" s="88" t="s">
        <v>61</v>
      </c>
      <c r="J14" s="89"/>
    </row>
    <row r="15" spans="1:10" ht="9" customHeight="1">
      <c r="A15" s="98"/>
      <c r="B15" s="93"/>
      <c r="C15" s="90"/>
      <c r="D15" s="91"/>
      <c r="E15" s="90"/>
      <c r="F15" s="91"/>
      <c r="G15" s="90"/>
      <c r="H15" s="91"/>
      <c r="I15" s="90"/>
      <c r="J15" s="91"/>
    </row>
    <row r="16" spans="1:10" s="23" customFormat="1" ht="45" customHeight="1">
      <c r="A16" s="99"/>
      <c r="B16" s="94"/>
      <c r="C16" s="27" t="s">
        <v>12</v>
      </c>
      <c r="D16" s="27" t="s">
        <v>13</v>
      </c>
      <c r="E16" s="27" t="s">
        <v>12</v>
      </c>
      <c r="F16" s="27" t="s">
        <v>13</v>
      </c>
      <c r="G16" s="27" t="s">
        <v>12</v>
      </c>
      <c r="H16" s="27" t="s">
        <v>13</v>
      </c>
      <c r="I16" s="27" t="s">
        <v>12</v>
      </c>
      <c r="J16" s="27" t="s">
        <v>13</v>
      </c>
    </row>
    <row r="17" spans="1:12" ht="28.5" customHeight="1">
      <c r="A17" s="67" t="s">
        <v>7</v>
      </c>
      <c r="B17" s="47"/>
      <c r="C17" s="60" t="s">
        <v>62</v>
      </c>
      <c r="D17" s="9">
        <f>SUM(D18:D33)</f>
        <v>735341.433295</v>
      </c>
      <c r="E17" s="10" t="s">
        <v>64</v>
      </c>
      <c r="F17" s="9">
        <f>SUM(F18:F36)</f>
        <v>845936.03888</v>
      </c>
      <c r="G17" s="10" t="s">
        <v>65</v>
      </c>
      <c r="H17" s="9">
        <f>SUM(H18:H36)</f>
        <v>826474.03888</v>
      </c>
      <c r="I17" s="10" t="s">
        <v>65</v>
      </c>
      <c r="J17" s="9">
        <f>SUM(J18:J36)</f>
        <v>826474.03888</v>
      </c>
      <c r="L17" s="11"/>
    </row>
    <row r="18" spans="1:12" ht="28.5" customHeight="1">
      <c r="A18" s="27" t="s">
        <v>28</v>
      </c>
      <c r="B18" s="27" t="s">
        <v>14</v>
      </c>
      <c r="C18" s="9">
        <v>90337.2</v>
      </c>
      <c r="D18" s="9">
        <f aca="true" t="shared" si="0" ref="D18:F23">+C18*486.55/1000</f>
        <v>43953.56466</v>
      </c>
      <c r="E18" s="81">
        <v>93337.15</v>
      </c>
      <c r="F18" s="9">
        <f t="shared" si="0"/>
        <v>45413.190332499995</v>
      </c>
      <c r="G18" s="81">
        <v>93337.15</v>
      </c>
      <c r="H18" s="9">
        <f aca="true" t="shared" si="1" ref="H18:H23">+G18*486.55/1000</f>
        <v>45413.190332499995</v>
      </c>
      <c r="I18" s="81">
        <v>93337.15</v>
      </c>
      <c r="J18" s="9">
        <f aca="true" t="shared" si="2" ref="J18:J23">+I18*486.55/1000</f>
        <v>45413.190332499995</v>
      </c>
      <c r="L18" s="12"/>
    </row>
    <row r="19" spans="1:12" ht="35.25" customHeight="1">
      <c r="A19" s="28" t="s">
        <v>37</v>
      </c>
      <c r="B19" s="27" t="s">
        <v>14</v>
      </c>
      <c r="C19" s="9">
        <v>13425</v>
      </c>
      <c r="D19" s="9">
        <f t="shared" si="0"/>
        <v>6531.93375</v>
      </c>
      <c r="E19" s="81">
        <v>13425</v>
      </c>
      <c r="F19" s="9">
        <f t="shared" si="0"/>
        <v>6531.93375</v>
      </c>
      <c r="G19" s="81">
        <v>13425</v>
      </c>
      <c r="H19" s="9">
        <f t="shared" si="1"/>
        <v>6531.93375</v>
      </c>
      <c r="I19" s="81">
        <v>13425</v>
      </c>
      <c r="J19" s="9">
        <f t="shared" si="2"/>
        <v>6531.93375</v>
      </c>
      <c r="L19" s="12"/>
    </row>
    <row r="20" spans="1:12" ht="28.5" customHeight="1">
      <c r="A20" s="28" t="s">
        <v>32</v>
      </c>
      <c r="B20" s="79" t="s">
        <v>14</v>
      </c>
      <c r="C20" s="9">
        <v>89357.8</v>
      </c>
      <c r="D20" s="9">
        <f t="shared" si="0"/>
        <v>43477.03759000001</v>
      </c>
      <c r="E20" s="81">
        <v>96680.35</v>
      </c>
      <c r="F20" s="9">
        <f t="shared" si="0"/>
        <v>47039.8242925</v>
      </c>
      <c r="G20" s="81">
        <v>96680.35</v>
      </c>
      <c r="H20" s="9">
        <f t="shared" si="1"/>
        <v>47039.8242925</v>
      </c>
      <c r="I20" s="81">
        <v>96680.35</v>
      </c>
      <c r="J20" s="9">
        <f t="shared" si="2"/>
        <v>47039.8242925</v>
      </c>
      <c r="L20" s="12"/>
    </row>
    <row r="21" spans="1:12" ht="30" customHeight="1">
      <c r="A21" s="28" t="s">
        <v>33</v>
      </c>
      <c r="B21" s="27" t="s">
        <v>14</v>
      </c>
      <c r="C21" s="9">
        <v>127520.6</v>
      </c>
      <c r="D21" s="9">
        <f t="shared" si="0"/>
        <v>62045.14793000001</v>
      </c>
      <c r="E21" s="81">
        <v>127520.6</v>
      </c>
      <c r="F21" s="9">
        <f t="shared" si="0"/>
        <v>62045.14793000001</v>
      </c>
      <c r="G21" s="81">
        <v>127520.6</v>
      </c>
      <c r="H21" s="9">
        <f t="shared" si="1"/>
        <v>62045.14793000001</v>
      </c>
      <c r="I21" s="81">
        <v>127520.6</v>
      </c>
      <c r="J21" s="9">
        <f t="shared" si="2"/>
        <v>62045.14793000001</v>
      </c>
      <c r="L21" s="12"/>
    </row>
    <row r="22" spans="1:25" ht="28.5" customHeight="1">
      <c r="A22" s="28" t="s">
        <v>38</v>
      </c>
      <c r="B22" s="27" t="s">
        <v>14</v>
      </c>
      <c r="C22" s="9">
        <v>63724.8</v>
      </c>
      <c r="D22" s="9">
        <f t="shared" si="0"/>
        <v>31005.301440000003</v>
      </c>
      <c r="E22" s="9">
        <v>63724.8</v>
      </c>
      <c r="F22" s="9">
        <f t="shared" si="0"/>
        <v>31005.301440000003</v>
      </c>
      <c r="G22" s="9">
        <v>63724.8</v>
      </c>
      <c r="H22" s="9">
        <f t="shared" si="1"/>
        <v>31005.301440000003</v>
      </c>
      <c r="I22" s="9">
        <v>63724.8</v>
      </c>
      <c r="J22" s="9">
        <f t="shared" si="2"/>
        <v>31005.301440000003</v>
      </c>
      <c r="K22" s="24"/>
      <c r="L22" s="14"/>
      <c r="M22" s="14"/>
      <c r="N22" s="14"/>
      <c r="O22" s="14"/>
      <c r="P22" s="14"/>
      <c r="Q22" s="14"/>
      <c r="R22" s="14"/>
      <c r="S22" s="14"/>
      <c r="T22" s="29"/>
      <c r="U22" s="29"/>
      <c r="V22" s="29"/>
      <c r="W22" s="29"/>
      <c r="X22" s="29"/>
      <c r="Y22" s="29"/>
    </row>
    <row r="23" spans="1:10" ht="40.5" customHeight="1">
      <c r="A23" s="28" t="s">
        <v>43</v>
      </c>
      <c r="B23" s="27" t="s">
        <v>14</v>
      </c>
      <c r="C23" s="9">
        <v>56383.8</v>
      </c>
      <c r="D23" s="9">
        <f t="shared" si="0"/>
        <v>27433.53789</v>
      </c>
      <c r="E23" s="9">
        <v>56383.8</v>
      </c>
      <c r="F23" s="9">
        <f t="shared" si="0"/>
        <v>27433.53789</v>
      </c>
      <c r="G23" s="9">
        <v>56383.8</v>
      </c>
      <c r="H23" s="9">
        <f t="shared" si="1"/>
        <v>27433.53789</v>
      </c>
      <c r="I23" s="9">
        <v>56383.8</v>
      </c>
      <c r="J23" s="9">
        <f t="shared" si="2"/>
        <v>27433.53789</v>
      </c>
    </row>
    <row r="24" spans="1:25" ht="38.25" customHeight="1">
      <c r="A24" s="28" t="s">
        <v>44</v>
      </c>
      <c r="B24" s="79" t="s">
        <v>31</v>
      </c>
      <c r="C24" s="9">
        <v>103245.6</v>
      </c>
      <c r="D24" s="9">
        <f>+C24*553.65/1000</f>
        <v>57161.926439999996</v>
      </c>
      <c r="E24" s="9">
        <v>103245.6</v>
      </c>
      <c r="F24" s="9">
        <f>+E24*553.65/1000</f>
        <v>57161.926439999996</v>
      </c>
      <c r="G24" s="9">
        <v>103245.6</v>
      </c>
      <c r="H24" s="9">
        <f>+G24*553.65/1000</f>
        <v>57161.926439999996</v>
      </c>
      <c r="I24" s="9">
        <v>103245.6</v>
      </c>
      <c r="J24" s="9">
        <f>+I24*553.65/1000</f>
        <v>57161.926439999996</v>
      </c>
      <c r="K24" s="24"/>
      <c r="L24" s="14"/>
      <c r="M24" s="14"/>
      <c r="N24" s="14"/>
      <c r="O24" s="14"/>
      <c r="P24" s="14"/>
      <c r="Q24" s="14"/>
      <c r="R24" s="14"/>
      <c r="S24" s="14"/>
      <c r="T24" s="29"/>
      <c r="U24" s="29"/>
      <c r="V24" s="29"/>
      <c r="W24" s="29"/>
      <c r="X24" s="29"/>
      <c r="Y24" s="29"/>
    </row>
    <row r="25" spans="1:10" ht="28.5" customHeight="1">
      <c r="A25" s="28" t="s">
        <v>39</v>
      </c>
      <c r="B25" s="27" t="s">
        <v>31</v>
      </c>
      <c r="C25" s="9">
        <v>105034.8</v>
      </c>
      <c r="D25" s="9">
        <f>+C25*553.65/1000</f>
        <v>58152.51702</v>
      </c>
      <c r="E25" s="9">
        <v>105034.8</v>
      </c>
      <c r="F25" s="9">
        <f>+E25*553.65/1000</f>
        <v>58152.51702</v>
      </c>
      <c r="G25" s="9">
        <v>105034.8</v>
      </c>
      <c r="H25" s="9">
        <f>+G25*553.65/1000</f>
        <v>58152.51702</v>
      </c>
      <c r="I25" s="9">
        <v>105034.8</v>
      </c>
      <c r="J25" s="9">
        <f>+I25*553.65/1000</f>
        <v>58152.51702</v>
      </c>
    </row>
    <row r="26" spans="1:10" ht="41.25" customHeight="1">
      <c r="A26" s="57" t="s">
        <v>46</v>
      </c>
      <c r="B26" s="27" t="s">
        <v>31</v>
      </c>
      <c r="C26" s="9">
        <v>136354.8</v>
      </c>
      <c r="D26" s="9">
        <f>+C26*553.65/1000</f>
        <v>75492.83502</v>
      </c>
      <c r="E26" s="9">
        <v>136354.8</v>
      </c>
      <c r="F26" s="9">
        <f>+E26*553.65/1000</f>
        <v>75492.83502</v>
      </c>
      <c r="G26" s="9">
        <v>136354.8</v>
      </c>
      <c r="H26" s="9">
        <f>+G26*553.65/1000</f>
        <v>75492.83502</v>
      </c>
      <c r="I26" s="9">
        <v>136354.8</v>
      </c>
      <c r="J26" s="9">
        <f>+I26*553.65/1000</f>
        <v>75492.83502</v>
      </c>
    </row>
    <row r="27" spans="1:10" ht="37.5" customHeight="1">
      <c r="A27" s="35" t="s">
        <v>47</v>
      </c>
      <c r="B27" s="78" t="s">
        <v>14</v>
      </c>
      <c r="C27" s="9">
        <v>69622.2</v>
      </c>
      <c r="D27" s="9">
        <f>+C27*486.55/1000</f>
        <v>33874.68141</v>
      </c>
      <c r="E27" s="9">
        <v>69622.2</v>
      </c>
      <c r="F27" s="9">
        <f>+E27*486.55/1000</f>
        <v>33874.68141</v>
      </c>
      <c r="G27" s="9">
        <v>69622.2</v>
      </c>
      <c r="H27" s="9">
        <f>+G27*486.55/1000</f>
        <v>33874.68141</v>
      </c>
      <c r="I27" s="9">
        <v>69622.2</v>
      </c>
      <c r="J27" s="9">
        <f>+I27*486.55/1000</f>
        <v>33874.68141</v>
      </c>
    </row>
    <row r="28" spans="1:10" ht="48" customHeight="1">
      <c r="A28" s="35" t="s">
        <v>71</v>
      </c>
      <c r="B28" s="27" t="s">
        <v>14</v>
      </c>
      <c r="C28" s="9">
        <v>72403.9</v>
      </c>
      <c r="D28" s="9">
        <f>+C28*486.55/1000</f>
        <v>35228.117544999994</v>
      </c>
      <c r="E28" s="9">
        <v>72403.9</v>
      </c>
      <c r="F28" s="9">
        <f>+E28*486.55/1000</f>
        <v>35228.117544999994</v>
      </c>
      <c r="G28" s="9">
        <v>72403.9</v>
      </c>
      <c r="H28" s="9">
        <f>+G28*486.55/1000</f>
        <v>35228.117544999994</v>
      </c>
      <c r="I28" s="9">
        <v>72403.9</v>
      </c>
      <c r="J28" s="9">
        <f>+I28*486.55/1000</f>
        <v>35228.117544999994</v>
      </c>
    </row>
    <row r="29" spans="1:10" ht="39.75" customHeight="1">
      <c r="A29" s="35" t="s">
        <v>66</v>
      </c>
      <c r="B29" s="79" t="s">
        <v>14</v>
      </c>
      <c r="C29" s="9">
        <v>100684.3</v>
      </c>
      <c r="D29" s="9">
        <f>+C29*486.55/1000</f>
        <v>48987.946165</v>
      </c>
      <c r="E29" s="81">
        <v>104551.25</v>
      </c>
      <c r="F29" s="9">
        <f>+E29*486.55/1000</f>
        <v>50869.4106875</v>
      </c>
      <c r="G29" s="81">
        <v>104551.25</v>
      </c>
      <c r="H29" s="9">
        <f>+G29*486.55/1000</f>
        <v>50869.4106875</v>
      </c>
      <c r="I29" s="81">
        <v>104551.25</v>
      </c>
      <c r="J29" s="9">
        <f>+I29*486.55/1000</f>
        <v>50869.4106875</v>
      </c>
    </row>
    <row r="30" spans="1:10" s="20" customFormat="1" ht="47.25" customHeight="1">
      <c r="A30" s="35" t="s">
        <v>67</v>
      </c>
      <c r="B30" s="77" t="s">
        <v>15</v>
      </c>
      <c r="C30" s="9">
        <v>103853.6</v>
      </c>
      <c r="D30" s="9">
        <f>+C30*553.65/1000</f>
        <v>57498.545640000004</v>
      </c>
      <c r="E30" s="9">
        <v>103853.6</v>
      </c>
      <c r="F30" s="9">
        <f>+E30*553.65/1000</f>
        <v>57498.545640000004</v>
      </c>
      <c r="G30" s="9">
        <v>103853.6</v>
      </c>
      <c r="H30" s="9">
        <f>+G30*553.65/1000</f>
        <v>57498.545640000004</v>
      </c>
      <c r="I30" s="9">
        <v>103853.6</v>
      </c>
      <c r="J30" s="9">
        <f>+I30*553.65/1000</f>
        <v>57498.545640000004</v>
      </c>
    </row>
    <row r="31" spans="1:10" s="20" customFormat="1" ht="85.5" customHeight="1">
      <c r="A31" s="35" t="s">
        <v>68</v>
      </c>
      <c r="B31" s="80" t="s">
        <v>15</v>
      </c>
      <c r="C31" s="9">
        <v>90149.3</v>
      </c>
      <c r="D31" s="9">
        <f>+C31*553.65/1000</f>
        <v>49911.159945</v>
      </c>
      <c r="E31" s="81">
        <v>90149.25</v>
      </c>
      <c r="F31" s="9">
        <f>+E31*553.65/1000</f>
        <v>49911.132262499996</v>
      </c>
      <c r="G31" s="81">
        <v>90149.25</v>
      </c>
      <c r="H31" s="9">
        <f>+G31*553.65/1000</f>
        <v>49911.132262499996</v>
      </c>
      <c r="I31" s="81">
        <v>90149.25</v>
      </c>
      <c r="J31" s="9">
        <f>+I31*553.65/1000</f>
        <v>49911.132262499996</v>
      </c>
    </row>
    <row r="32" spans="1:10" s="30" customFormat="1" ht="50.25" customHeight="1">
      <c r="A32" s="28" t="s">
        <v>72</v>
      </c>
      <c r="B32" s="77" t="s">
        <v>15</v>
      </c>
      <c r="C32" s="9">
        <v>91457.6</v>
      </c>
      <c r="D32" s="9">
        <f>+C32*553.65/1000</f>
        <v>50635.50024</v>
      </c>
      <c r="E32" s="9">
        <v>91457.55</v>
      </c>
      <c r="F32" s="9">
        <f>+E32*553.65/1000</f>
        <v>50635.4725575</v>
      </c>
      <c r="G32" s="9">
        <v>91457.55</v>
      </c>
      <c r="H32" s="9">
        <f>+G32*553.65/1000</f>
        <v>50635.4725575</v>
      </c>
      <c r="I32" s="9">
        <v>91457.55</v>
      </c>
      <c r="J32" s="9">
        <f>+I32*553.65/1000</f>
        <v>50635.4725575</v>
      </c>
    </row>
    <row r="33" spans="1:10" s="30" customFormat="1" ht="36.75" customHeight="1">
      <c r="A33" s="35" t="s">
        <v>70</v>
      </c>
      <c r="B33" s="27" t="s">
        <v>14</v>
      </c>
      <c r="C33" s="9">
        <v>110886.2</v>
      </c>
      <c r="D33" s="9">
        <f>+C33*486.55/1000</f>
        <v>53951.680609999996</v>
      </c>
      <c r="E33" s="9">
        <v>110886.15</v>
      </c>
      <c r="F33" s="9">
        <f>+E33*486.55/1000</f>
        <v>53951.6562825</v>
      </c>
      <c r="G33" s="9">
        <v>110886.15</v>
      </c>
      <c r="H33" s="9">
        <f>+G33*486.55/1000</f>
        <v>53951.6562825</v>
      </c>
      <c r="I33" s="9">
        <v>110886.15</v>
      </c>
      <c r="J33" s="9">
        <f>+I33*486.55/1000</f>
        <v>53951.6562825</v>
      </c>
    </row>
    <row r="34" spans="1:10" s="30" customFormat="1" ht="36" customHeight="1">
      <c r="A34" s="27" t="s">
        <v>73</v>
      </c>
      <c r="B34" s="27" t="s">
        <v>14</v>
      </c>
      <c r="C34" s="9"/>
      <c r="D34" s="9"/>
      <c r="E34" s="9">
        <v>77028</v>
      </c>
      <c r="F34" s="9">
        <f>+E34*486.55/1000</f>
        <v>37477.973399999995</v>
      </c>
      <c r="G34" s="9">
        <v>77028</v>
      </c>
      <c r="H34" s="9">
        <f>+G34*486.55/1000</f>
        <v>37477.973399999995</v>
      </c>
      <c r="I34" s="9">
        <v>77028</v>
      </c>
      <c r="J34" s="9">
        <f>+I34*486.55/1000</f>
        <v>37477.973399999995</v>
      </c>
    </row>
    <row r="35" spans="1:10" s="30" customFormat="1" ht="36" customHeight="1">
      <c r="A35" s="27" t="s">
        <v>74</v>
      </c>
      <c r="B35" s="27" t="s">
        <v>14</v>
      </c>
      <c r="C35" s="82"/>
      <c r="D35" s="82"/>
      <c r="E35" s="83">
        <v>115831.6</v>
      </c>
      <c r="F35" s="9">
        <f>+E35*486.55/1000</f>
        <v>56357.864980000006</v>
      </c>
      <c r="G35" s="83">
        <v>75831.6</v>
      </c>
      <c r="H35" s="9">
        <f>+G35*486.55/1000</f>
        <v>36895.864980000006</v>
      </c>
      <c r="I35" s="83">
        <v>75831.6</v>
      </c>
      <c r="J35" s="9">
        <f>+I35*486.55/1000</f>
        <v>36895.864980000006</v>
      </c>
    </row>
    <row r="36" spans="1:10" s="30" customFormat="1" ht="33" customHeight="1">
      <c r="A36" s="27" t="s">
        <v>75</v>
      </c>
      <c r="B36" s="77" t="s">
        <v>15</v>
      </c>
      <c r="C36" s="82"/>
      <c r="D36" s="82"/>
      <c r="E36" s="83">
        <v>17800</v>
      </c>
      <c r="F36" s="9">
        <f>+E36*553.65/1000</f>
        <v>9854.97</v>
      </c>
      <c r="G36" s="83">
        <v>17800</v>
      </c>
      <c r="H36" s="9">
        <f>+G36*553.65/1000</f>
        <v>9854.97</v>
      </c>
      <c r="I36" s="83">
        <v>17800</v>
      </c>
      <c r="J36" s="9">
        <f>+I36*553.65/1000</f>
        <v>9854.97</v>
      </c>
    </row>
    <row r="37" spans="1:10" ht="23.25" customHeight="1">
      <c r="A37" s="32" t="s">
        <v>16</v>
      </c>
      <c r="B37" s="53"/>
      <c r="C37" s="25"/>
      <c r="D37" s="53"/>
      <c r="E37" s="25"/>
      <c r="F37" s="53"/>
      <c r="G37" s="25"/>
      <c r="H37" s="53"/>
      <c r="I37" s="25"/>
      <c r="J37" s="25"/>
    </row>
    <row r="38" spans="1:8" s="45" customFormat="1" ht="30" customHeight="1">
      <c r="A38" s="95" t="s">
        <v>63</v>
      </c>
      <c r="B38" s="95"/>
      <c r="C38" s="95"/>
      <c r="D38" s="95"/>
      <c r="E38" s="95"/>
      <c r="F38" s="95"/>
      <c r="H38" s="56"/>
    </row>
    <row r="39" spans="1:10" ht="24" customHeight="1">
      <c r="A39" s="50"/>
      <c r="B39" s="50"/>
      <c r="C39" s="52"/>
      <c r="D39" s="49"/>
      <c r="E39" s="52"/>
      <c r="F39" s="52"/>
      <c r="G39" s="52"/>
      <c r="H39" s="51"/>
      <c r="I39" s="51"/>
      <c r="J39" s="51"/>
    </row>
    <row r="40" spans="1:10" ht="24" customHeight="1">
      <c r="A40" s="52"/>
      <c r="B40" s="59"/>
      <c r="C40" s="52"/>
      <c r="D40" s="58"/>
      <c r="E40" s="52"/>
      <c r="F40" s="51"/>
      <c r="G40" s="52"/>
      <c r="H40" s="52"/>
      <c r="I40" s="51"/>
      <c r="J40" s="51"/>
    </row>
    <row r="41" spans="1:10" ht="24" customHeight="1">
      <c r="A41" s="50"/>
      <c r="B41" s="59"/>
      <c r="C41" s="51"/>
      <c r="D41" s="52"/>
      <c r="E41" s="52"/>
      <c r="F41" s="52"/>
      <c r="G41" s="52"/>
      <c r="H41" s="52"/>
      <c r="I41" s="51"/>
      <c r="J41" s="51"/>
    </row>
    <row r="42" spans="1:10" ht="24" customHeight="1">
      <c r="A42" s="50"/>
      <c r="B42" s="50"/>
      <c r="C42" s="52"/>
      <c r="D42" s="51"/>
      <c r="E42" s="51"/>
      <c r="F42" s="52"/>
      <c r="G42" s="51"/>
      <c r="H42" s="51"/>
      <c r="I42" s="51"/>
      <c r="J42" s="51"/>
    </row>
    <row r="43" spans="1:10" ht="24" customHeight="1">
      <c r="A43" s="50"/>
      <c r="B43" s="50"/>
      <c r="C43" s="51"/>
      <c r="D43" s="51"/>
      <c r="E43" s="51"/>
      <c r="F43" s="51"/>
      <c r="G43" s="51"/>
      <c r="H43" s="51"/>
      <c r="I43" s="51"/>
      <c r="J43" s="51"/>
    </row>
    <row r="44" spans="1:10" ht="24" customHeight="1">
      <c r="A44" s="50"/>
      <c r="B44" s="50"/>
      <c r="C44" s="51"/>
      <c r="D44" s="51"/>
      <c r="E44" s="51"/>
      <c r="F44" s="51"/>
      <c r="G44" s="51"/>
      <c r="H44" s="51"/>
      <c r="I44" s="51"/>
      <c r="J44" s="51"/>
    </row>
    <row r="45" spans="1:10" ht="24" customHeight="1">
      <c r="A45" s="50"/>
      <c r="B45" s="50"/>
      <c r="C45" s="51"/>
      <c r="D45" s="51"/>
      <c r="E45" s="51"/>
      <c r="F45" s="51"/>
      <c r="G45" s="51"/>
      <c r="H45" s="51"/>
      <c r="I45" s="51"/>
      <c r="J45" s="51"/>
    </row>
    <row r="46" spans="1:10" ht="24" customHeight="1">
      <c r="A46" s="50"/>
      <c r="B46" s="50"/>
      <c r="C46" s="51"/>
      <c r="D46" s="51"/>
      <c r="E46" s="51"/>
      <c r="F46" s="51"/>
      <c r="G46" s="51"/>
      <c r="H46" s="51"/>
      <c r="I46" s="51"/>
      <c r="J46" s="51"/>
    </row>
  </sheetData>
  <sheetProtection/>
  <mergeCells count="9">
    <mergeCell ref="A8:I8"/>
    <mergeCell ref="C14:D15"/>
    <mergeCell ref="B14:B16"/>
    <mergeCell ref="A38:F38"/>
    <mergeCell ref="I14:J15"/>
    <mergeCell ref="E14:F15"/>
    <mergeCell ref="A13:I13"/>
    <mergeCell ref="G14:H15"/>
    <mergeCell ref="A14:A16"/>
  </mergeCells>
  <printOptions/>
  <pageMargins left="0.38" right="0.18" top="0.19" bottom="0.31" header="0.17" footer="0.28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V35"/>
  <sheetViews>
    <sheetView zoomScale="115" zoomScaleNormal="115" zoomScalePageLayoutView="0" workbookViewId="0" topLeftCell="A29">
      <pane xSplit="19995" topLeftCell="L1" activePane="topLeft" state="split"/>
      <selection pane="topLeft" activeCell="B35" sqref="B35"/>
      <selection pane="topRight" activeCell="L29" sqref="L29"/>
    </sheetView>
  </sheetViews>
  <sheetFormatPr defaultColWidth="9.140625" defaultRowHeight="24" customHeight="1"/>
  <cols>
    <col min="1" max="1" width="3.140625" style="4" customWidth="1"/>
    <col min="2" max="2" width="40.28125" style="20" customWidth="1"/>
    <col min="3" max="3" width="19.57421875" style="4" customWidth="1"/>
    <col min="4" max="4" width="16.7109375" style="4" hidden="1" customWidth="1"/>
    <col min="5" max="5" width="18.57421875" style="4" customWidth="1"/>
    <col min="6" max="6" width="16.8515625" style="4" customWidth="1"/>
    <col min="7" max="7" width="16.7109375" style="4" hidden="1" customWidth="1"/>
    <col min="8" max="9" width="16.8515625" style="4" customWidth="1"/>
    <col min="10" max="10" width="16.7109375" style="4" hidden="1" customWidth="1"/>
    <col min="11" max="11" width="16.8515625" style="4" customWidth="1"/>
    <col min="12" max="12" width="19.00390625" style="4" customWidth="1"/>
    <col min="13" max="13" width="12.28125" style="4" customWidth="1"/>
    <col min="14" max="16384" width="9.140625" style="4" customWidth="1"/>
  </cols>
  <sheetData>
    <row r="1" spans="2:256" ht="12.75" customHeight="1"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="6" customFormat="1" ht="13.5" hidden="1">
      <c r="B2" s="5"/>
    </row>
    <row r="3" spans="2:11" s="6" customFormat="1" ht="15" customHeight="1" hidden="1">
      <c r="B3" s="5"/>
      <c r="C3" s="7"/>
      <c r="E3" s="7"/>
      <c r="F3" s="7"/>
      <c r="H3" s="7"/>
      <c r="I3" s="7"/>
      <c r="K3" s="7"/>
    </row>
    <row r="4" spans="2:11" s="6" customFormat="1" ht="15" customHeight="1" hidden="1">
      <c r="B4" s="5"/>
      <c r="C4" s="7"/>
      <c r="D4" s="7" t="s">
        <v>0</v>
      </c>
      <c r="E4" s="7"/>
      <c r="F4" s="7"/>
      <c r="G4" s="7" t="s">
        <v>0</v>
      </c>
      <c r="H4" s="7"/>
      <c r="I4" s="7"/>
      <c r="J4" s="7" t="s">
        <v>0</v>
      </c>
      <c r="K4" s="7"/>
    </row>
    <row r="5" spans="2:11" s="6" customFormat="1" ht="15" customHeight="1" hidden="1">
      <c r="B5" s="5"/>
      <c r="C5" s="7"/>
      <c r="D5" s="7" t="s">
        <v>0</v>
      </c>
      <c r="E5" s="7"/>
      <c r="F5" s="7"/>
      <c r="G5" s="7" t="s">
        <v>0</v>
      </c>
      <c r="H5" s="7"/>
      <c r="I5" s="7"/>
      <c r="J5" s="7" t="s">
        <v>0</v>
      </c>
      <c r="K5" s="7"/>
    </row>
    <row r="6" spans="2:11" s="6" customFormat="1" ht="15" customHeight="1" hidden="1">
      <c r="B6" s="5"/>
      <c r="C6" s="7"/>
      <c r="D6" s="7" t="s">
        <v>1</v>
      </c>
      <c r="E6" s="7"/>
      <c r="F6" s="7"/>
      <c r="G6" s="7" t="s">
        <v>1</v>
      </c>
      <c r="H6" s="7"/>
      <c r="I6" s="7"/>
      <c r="J6" s="7" t="s">
        <v>1</v>
      </c>
      <c r="K6" s="7"/>
    </row>
    <row r="7" spans="2:11" s="6" customFormat="1" ht="15" customHeight="1" hidden="1">
      <c r="B7" s="5"/>
      <c r="C7" s="7"/>
      <c r="D7" s="7" t="s">
        <v>2</v>
      </c>
      <c r="E7" s="7"/>
      <c r="F7" s="7"/>
      <c r="G7" s="7" t="s">
        <v>2</v>
      </c>
      <c r="H7" s="7"/>
      <c r="I7" s="7"/>
      <c r="J7" s="7" t="s">
        <v>2</v>
      </c>
      <c r="K7" s="7"/>
    </row>
    <row r="8" spans="2:12" ht="18" customHeight="1">
      <c r="B8" s="105" t="s">
        <v>9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2:12" ht="17.25" customHeight="1">
      <c r="B9" s="33" t="s">
        <v>56</v>
      </c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2:13" ht="20.25" customHeight="1">
      <c r="B10" s="33" t="s">
        <v>57</v>
      </c>
      <c r="C10" s="33"/>
      <c r="D10" s="33"/>
      <c r="E10" s="33"/>
      <c r="F10" s="33"/>
      <c r="G10" s="33"/>
      <c r="H10" s="33"/>
      <c r="I10" s="33"/>
      <c r="J10" s="33"/>
      <c r="K10" s="33"/>
      <c r="L10" s="29"/>
      <c r="M10" s="29"/>
    </row>
    <row r="11" spans="2:13" ht="15.75" customHeight="1">
      <c r="B11" s="106" t="s">
        <v>3</v>
      </c>
      <c r="C11" s="106"/>
      <c r="D11" s="106"/>
      <c r="E11" s="106"/>
      <c r="F11" s="106"/>
      <c r="G11" s="106"/>
      <c r="H11" s="106"/>
      <c r="I11" s="106"/>
      <c r="J11" s="106"/>
      <c r="K11" s="38"/>
      <c r="L11" s="39" t="s">
        <v>30</v>
      </c>
      <c r="M11" s="29"/>
    </row>
    <row r="12" spans="2:15" ht="42.75" customHeight="1">
      <c r="B12" s="100"/>
      <c r="C12" s="103" t="s">
        <v>58</v>
      </c>
      <c r="D12" s="21" t="s">
        <v>4</v>
      </c>
      <c r="E12" s="92" t="s">
        <v>76</v>
      </c>
      <c r="F12" s="103" t="s">
        <v>35</v>
      </c>
      <c r="G12" s="21" t="s">
        <v>5</v>
      </c>
      <c r="H12" s="92" t="s">
        <v>77</v>
      </c>
      <c r="I12" s="103" t="s">
        <v>45</v>
      </c>
      <c r="J12" s="21" t="s">
        <v>6</v>
      </c>
      <c r="K12" s="92" t="s">
        <v>78</v>
      </c>
      <c r="L12" s="103" t="s">
        <v>59</v>
      </c>
      <c r="M12" s="29"/>
      <c r="N12" s="3"/>
      <c r="O12" s="3"/>
    </row>
    <row r="13" spans="2:15" ht="40.5" customHeight="1">
      <c r="B13" s="101"/>
      <c r="C13" s="104"/>
      <c r="D13" s="22"/>
      <c r="E13" s="94"/>
      <c r="F13" s="104"/>
      <c r="G13" s="22"/>
      <c r="H13" s="94"/>
      <c r="I13" s="104"/>
      <c r="J13" s="22"/>
      <c r="K13" s="94"/>
      <c r="L13" s="107"/>
      <c r="N13" s="102"/>
      <c r="O13" s="102"/>
    </row>
    <row r="14" spans="2:13" ht="28.5" customHeight="1">
      <c r="B14" s="37" t="s">
        <v>7</v>
      </c>
      <c r="C14" s="9">
        <f>SUM(C15:C33)</f>
        <v>735341.3599999999</v>
      </c>
      <c r="D14" s="10" t="s">
        <v>8</v>
      </c>
      <c r="E14" s="9">
        <f>SUM(E15:E33)</f>
        <v>845935.9999999999</v>
      </c>
      <c r="F14" s="9">
        <f>SUM(F15:F33)</f>
        <v>110594.64</v>
      </c>
      <c r="G14" s="10"/>
      <c r="H14" s="9">
        <f>SUM(H15:H33)</f>
        <v>826473.9999999999</v>
      </c>
      <c r="I14" s="9">
        <f>+H14-E14</f>
        <v>-19462</v>
      </c>
      <c r="J14" s="10"/>
      <c r="K14" s="9">
        <f>SUM(K15:K33)</f>
        <v>826473.9999999999</v>
      </c>
      <c r="L14" s="9">
        <f>+K14-H14</f>
        <v>0</v>
      </c>
      <c r="M14" s="11"/>
    </row>
    <row r="15" spans="2:13" ht="24.75" customHeight="1">
      <c r="B15" s="27" t="s">
        <v>28</v>
      </c>
      <c r="C15" s="9">
        <v>43953.64</v>
      </c>
      <c r="D15" s="9">
        <v>105440</v>
      </c>
      <c r="E15" s="9">
        <v>45413.2</v>
      </c>
      <c r="F15" s="9">
        <f aca="true" t="shared" si="0" ref="F15:F25">+E15-C15</f>
        <v>1459.5599999999977</v>
      </c>
      <c r="G15" s="9"/>
      <c r="H15" s="9">
        <v>45413.2</v>
      </c>
      <c r="I15" s="9">
        <f aca="true" t="shared" si="1" ref="I15:I25">+H15-E15</f>
        <v>0</v>
      </c>
      <c r="J15" s="9"/>
      <c r="K15" s="9">
        <v>45413.2</v>
      </c>
      <c r="L15" s="9">
        <f aca="true" t="shared" si="2" ref="L15:L25">+K15-H15</f>
        <v>0</v>
      </c>
      <c r="M15" s="12"/>
    </row>
    <row r="16" spans="2:13" ht="30" customHeight="1">
      <c r="B16" s="27" t="s">
        <v>36</v>
      </c>
      <c r="C16" s="41">
        <v>6531.9</v>
      </c>
      <c r="D16" s="9">
        <v>15425</v>
      </c>
      <c r="E16" s="41">
        <v>6531.9</v>
      </c>
      <c r="F16" s="9">
        <f>+E16-C16</f>
        <v>0</v>
      </c>
      <c r="G16" s="9"/>
      <c r="H16" s="41">
        <v>6531.9</v>
      </c>
      <c r="I16" s="9">
        <f>+H16-E16</f>
        <v>0</v>
      </c>
      <c r="J16" s="9"/>
      <c r="K16" s="41">
        <v>6531.9</v>
      </c>
      <c r="L16" s="9">
        <f>+K16-H16</f>
        <v>0</v>
      </c>
      <c r="M16" s="12"/>
    </row>
    <row r="17" spans="2:13" ht="25.5" customHeight="1">
      <c r="B17" s="28" t="s">
        <v>32</v>
      </c>
      <c r="C17" s="9">
        <v>43477.04</v>
      </c>
      <c r="D17" s="9">
        <v>96318</v>
      </c>
      <c r="E17" s="9">
        <v>47039.8</v>
      </c>
      <c r="F17" s="9">
        <f>+E17-C17</f>
        <v>3562.760000000002</v>
      </c>
      <c r="G17" s="9"/>
      <c r="H17" s="9">
        <v>47039.8</v>
      </c>
      <c r="I17" s="9">
        <f t="shared" si="1"/>
        <v>0</v>
      </c>
      <c r="J17" s="9"/>
      <c r="K17" s="9">
        <v>47039.8</v>
      </c>
      <c r="L17" s="9">
        <f t="shared" si="2"/>
        <v>0</v>
      </c>
      <c r="M17" s="12"/>
    </row>
    <row r="18" spans="2:13" ht="25.5" customHeight="1">
      <c r="B18" s="28" t="s">
        <v>33</v>
      </c>
      <c r="C18" s="9">
        <v>62045.1</v>
      </c>
      <c r="D18" s="9">
        <v>184320</v>
      </c>
      <c r="E18" s="9">
        <v>62045.1</v>
      </c>
      <c r="F18" s="9">
        <f t="shared" si="0"/>
        <v>0</v>
      </c>
      <c r="G18" s="9"/>
      <c r="H18" s="9">
        <v>62045.1</v>
      </c>
      <c r="I18" s="9">
        <f t="shared" si="1"/>
        <v>0</v>
      </c>
      <c r="J18" s="9"/>
      <c r="K18" s="9">
        <v>62045.1</v>
      </c>
      <c r="L18" s="9">
        <f t="shared" si="2"/>
        <v>0</v>
      </c>
      <c r="M18" s="12"/>
    </row>
    <row r="19" spans="2:12" ht="25.5" customHeight="1">
      <c r="B19" s="28" t="s">
        <v>38</v>
      </c>
      <c r="C19" s="9">
        <v>31005.3</v>
      </c>
      <c r="D19" s="9">
        <v>56598</v>
      </c>
      <c r="E19" s="9">
        <v>31005.3</v>
      </c>
      <c r="F19" s="9">
        <f t="shared" si="0"/>
        <v>0</v>
      </c>
      <c r="G19" s="9"/>
      <c r="H19" s="9">
        <v>31005.3</v>
      </c>
      <c r="I19" s="9">
        <f t="shared" si="1"/>
        <v>0</v>
      </c>
      <c r="J19" s="9"/>
      <c r="K19" s="9">
        <v>31005.3</v>
      </c>
      <c r="L19" s="9">
        <f t="shared" si="2"/>
        <v>0</v>
      </c>
    </row>
    <row r="20" spans="2:12" ht="36" customHeight="1">
      <c r="B20" s="28" t="s">
        <v>43</v>
      </c>
      <c r="C20" s="9">
        <v>27433.5</v>
      </c>
      <c r="D20" s="9">
        <v>64557</v>
      </c>
      <c r="E20" s="9">
        <v>27433.5</v>
      </c>
      <c r="F20" s="9">
        <f>+E20-C20</f>
        <v>0</v>
      </c>
      <c r="G20" s="9"/>
      <c r="H20" s="9">
        <v>27433.5</v>
      </c>
      <c r="I20" s="9">
        <f>+H20-E20</f>
        <v>0</v>
      </c>
      <c r="J20" s="9"/>
      <c r="K20" s="9">
        <v>27433.5</v>
      </c>
      <c r="L20" s="9">
        <f>+K20-H20</f>
        <v>0</v>
      </c>
    </row>
    <row r="21" spans="2:12" ht="39" customHeight="1">
      <c r="B21" s="28" t="s">
        <v>44</v>
      </c>
      <c r="C21" s="9">
        <v>57161.9</v>
      </c>
      <c r="D21" s="9">
        <v>86646</v>
      </c>
      <c r="E21" s="9">
        <v>57161.9</v>
      </c>
      <c r="F21" s="9">
        <f>+E21-C21</f>
        <v>0</v>
      </c>
      <c r="G21" s="9"/>
      <c r="H21" s="9">
        <v>57161.9</v>
      </c>
      <c r="I21" s="9">
        <f>+H21-E21</f>
        <v>0</v>
      </c>
      <c r="J21" s="9"/>
      <c r="K21" s="9">
        <v>57161.9</v>
      </c>
      <c r="L21" s="9">
        <f>+K21-H21</f>
        <v>0</v>
      </c>
    </row>
    <row r="22" spans="2:12" ht="25.5" customHeight="1">
      <c r="B22" s="28" t="s">
        <v>39</v>
      </c>
      <c r="C22" s="9">
        <v>58152.5</v>
      </c>
      <c r="D22" s="9">
        <v>124186</v>
      </c>
      <c r="E22" s="9">
        <v>58152.5</v>
      </c>
      <c r="F22" s="9">
        <f t="shared" si="0"/>
        <v>0</v>
      </c>
      <c r="G22" s="9"/>
      <c r="H22" s="9">
        <v>58152.5</v>
      </c>
      <c r="I22" s="9">
        <f t="shared" si="1"/>
        <v>0</v>
      </c>
      <c r="J22" s="9"/>
      <c r="K22" s="9">
        <v>58152.5</v>
      </c>
      <c r="L22" s="9">
        <f t="shared" si="2"/>
        <v>0</v>
      </c>
    </row>
    <row r="23" spans="2:12" ht="34.5" customHeight="1">
      <c r="B23" s="57" t="s">
        <v>46</v>
      </c>
      <c r="C23" s="9">
        <v>75492.8</v>
      </c>
      <c r="D23" s="9">
        <v>183612</v>
      </c>
      <c r="E23" s="9">
        <v>75492.8</v>
      </c>
      <c r="F23" s="9">
        <f>+E23-C23</f>
        <v>0</v>
      </c>
      <c r="G23" s="9"/>
      <c r="H23" s="9">
        <v>75492.8</v>
      </c>
      <c r="I23" s="9">
        <f t="shared" si="1"/>
        <v>0</v>
      </c>
      <c r="J23" s="9"/>
      <c r="K23" s="9">
        <v>75492.8</v>
      </c>
      <c r="L23" s="9">
        <f t="shared" si="2"/>
        <v>0</v>
      </c>
    </row>
    <row r="24" spans="2:12" ht="33.75" customHeight="1">
      <c r="B24" s="35" t="s">
        <v>47</v>
      </c>
      <c r="C24" s="87">
        <v>33874.7</v>
      </c>
      <c r="D24" s="9"/>
      <c r="E24" s="87">
        <v>33874.7</v>
      </c>
      <c r="F24" s="9">
        <f>+E24-C24</f>
        <v>0</v>
      </c>
      <c r="G24" s="9"/>
      <c r="H24" s="87">
        <v>33874.7</v>
      </c>
      <c r="I24" s="9">
        <f t="shared" si="1"/>
        <v>0</v>
      </c>
      <c r="J24" s="9"/>
      <c r="K24" s="87">
        <v>33874.7</v>
      </c>
      <c r="L24" s="9">
        <f t="shared" si="2"/>
        <v>0</v>
      </c>
    </row>
    <row r="25" spans="2:12" ht="36.75" customHeight="1">
      <c r="B25" s="35" t="s">
        <v>48</v>
      </c>
      <c r="C25" s="87">
        <v>35228.1</v>
      </c>
      <c r="D25" s="9"/>
      <c r="E25" s="87">
        <v>35228.1</v>
      </c>
      <c r="F25" s="9">
        <f t="shared" si="0"/>
        <v>0</v>
      </c>
      <c r="G25" s="9"/>
      <c r="H25" s="87">
        <v>35228.1</v>
      </c>
      <c r="I25" s="9">
        <f t="shared" si="1"/>
        <v>0</v>
      </c>
      <c r="J25" s="9"/>
      <c r="K25" s="87">
        <v>35228.1</v>
      </c>
      <c r="L25" s="9">
        <f t="shared" si="2"/>
        <v>0</v>
      </c>
    </row>
    <row r="26" spans="2:13" ht="28.5" customHeight="1">
      <c r="B26" s="35" t="s">
        <v>66</v>
      </c>
      <c r="C26" s="9">
        <v>48987.94</v>
      </c>
      <c r="D26" s="18">
        <v>211538</v>
      </c>
      <c r="E26" s="9">
        <v>50869.4</v>
      </c>
      <c r="F26" s="9">
        <f aca="true" t="shared" si="3" ref="F26:F33">+E26-C26</f>
        <v>1881.4599999999991</v>
      </c>
      <c r="G26" s="18">
        <v>152628</v>
      </c>
      <c r="H26" s="9">
        <v>50869.4</v>
      </c>
      <c r="I26" s="9">
        <f aca="true" t="shared" si="4" ref="I26:I33">+H26-E26</f>
        <v>0</v>
      </c>
      <c r="J26" s="18">
        <v>152628</v>
      </c>
      <c r="K26" s="9">
        <v>50869.4</v>
      </c>
      <c r="L26" s="9">
        <f>+K26-H26</f>
        <v>0</v>
      </c>
      <c r="M26" s="34"/>
    </row>
    <row r="27" spans="2:12" s="20" customFormat="1" ht="46.5" customHeight="1">
      <c r="B27" s="27" t="s">
        <v>67</v>
      </c>
      <c r="C27" s="9">
        <v>57498.5</v>
      </c>
      <c r="D27" s="19">
        <v>98857.6</v>
      </c>
      <c r="E27" s="9">
        <v>57498.5</v>
      </c>
      <c r="F27" s="9">
        <f t="shared" si="3"/>
        <v>0</v>
      </c>
      <c r="G27" s="19"/>
      <c r="H27" s="9">
        <v>57498.5</v>
      </c>
      <c r="I27" s="9">
        <f t="shared" si="4"/>
        <v>0</v>
      </c>
      <c r="J27" s="19"/>
      <c r="K27" s="9">
        <v>57498.5</v>
      </c>
      <c r="L27" s="9">
        <f>+K27-H27</f>
        <v>0</v>
      </c>
    </row>
    <row r="28" spans="2:12" s="20" customFormat="1" ht="75.75" customHeight="1">
      <c r="B28" s="35" t="s">
        <v>68</v>
      </c>
      <c r="C28" s="9">
        <v>49911.2</v>
      </c>
      <c r="D28" s="17">
        <v>79096</v>
      </c>
      <c r="E28" s="9">
        <v>49911.2</v>
      </c>
      <c r="F28" s="54">
        <f t="shared" si="3"/>
        <v>0</v>
      </c>
      <c r="G28" s="55"/>
      <c r="H28" s="9">
        <v>49911.2</v>
      </c>
      <c r="I28" s="54">
        <f t="shared" si="4"/>
        <v>0</v>
      </c>
      <c r="J28" s="55"/>
      <c r="K28" s="9">
        <v>49911.2</v>
      </c>
      <c r="L28" s="9">
        <f>+K28-H28</f>
        <v>0</v>
      </c>
    </row>
    <row r="29" spans="2:12" s="30" customFormat="1" ht="51.75" customHeight="1">
      <c r="B29" s="35" t="s">
        <v>69</v>
      </c>
      <c r="C29" s="9">
        <v>50635.5</v>
      </c>
      <c r="D29" s="31"/>
      <c r="E29" s="9">
        <v>50635.5</v>
      </c>
      <c r="F29" s="9">
        <f t="shared" si="3"/>
        <v>0</v>
      </c>
      <c r="G29" s="42"/>
      <c r="H29" s="9">
        <v>50635.5</v>
      </c>
      <c r="I29" s="9">
        <f t="shared" si="4"/>
        <v>0</v>
      </c>
      <c r="J29" s="43"/>
      <c r="K29" s="9">
        <v>50635.5</v>
      </c>
      <c r="L29" s="9">
        <f>+K29-H29</f>
        <v>0</v>
      </c>
    </row>
    <row r="30" spans="2:12" s="30" customFormat="1" ht="42" customHeight="1">
      <c r="B30" s="35" t="s">
        <v>70</v>
      </c>
      <c r="C30" s="9">
        <v>53951.74</v>
      </c>
      <c r="D30" s="31"/>
      <c r="E30" s="9">
        <v>53951.7</v>
      </c>
      <c r="F30" s="9">
        <f t="shared" si="3"/>
        <v>-0.040000000000873115</v>
      </c>
      <c r="G30" s="42"/>
      <c r="H30" s="9">
        <v>53951.7</v>
      </c>
      <c r="I30" s="9">
        <f t="shared" si="4"/>
        <v>0</v>
      </c>
      <c r="J30" s="43"/>
      <c r="K30" s="9">
        <v>53951.7</v>
      </c>
      <c r="L30" s="9">
        <f>+K30-H30</f>
        <v>0</v>
      </c>
    </row>
    <row r="31" spans="2:12" s="30" customFormat="1" ht="40.5" customHeight="1">
      <c r="B31" s="27" t="s">
        <v>73</v>
      </c>
      <c r="C31" s="9"/>
      <c r="D31" s="31"/>
      <c r="E31" s="9">
        <v>37478</v>
      </c>
      <c r="F31" s="9">
        <f t="shared" si="3"/>
        <v>37478</v>
      </c>
      <c r="G31" s="42"/>
      <c r="H31" s="9">
        <v>37478</v>
      </c>
      <c r="I31" s="9">
        <f t="shared" si="4"/>
        <v>0</v>
      </c>
      <c r="J31" s="43"/>
      <c r="K31" s="9">
        <v>37478</v>
      </c>
      <c r="L31" s="9"/>
    </row>
    <row r="32" spans="2:12" s="30" customFormat="1" ht="40.5" customHeight="1">
      <c r="B32" s="27" t="s">
        <v>74</v>
      </c>
      <c r="C32" s="9"/>
      <c r="D32" s="31"/>
      <c r="E32" s="9">
        <v>56357.9</v>
      </c>
      <c r="F32" s="9">
        <f t="shared" si="3"/>
        <v>56357.9</v>
      </c>
      <c r="G32" s="42"/>
      <c r="H32" s="9">
        <v>36895.9</v>
      </c>
      <c r="I32" s="9">
        <f t="shared" si="4"/>
        <v>-19462</v>
      </c>
      <c r="J32" s="43"/>
      <c r="K32" s="9">
        <v>36895.9</v>
      </c>
      <c r="L32" s="9"/>
    </row>
    <row r="33" spans="2:12" s="30" customFormat="1" ht="46.5" customHeight="1">
      <c r="B33" s="27" t="s">
        <v>75</v>
      </c>
      <c r="C33" s="9"/>
      <c r="D33" s="31"/>
      <c r="E33" s="9">
        <v>9855</v>
      </c>
      <c r="F33" s="9">
        <f t="shared" si="3"/>
        <v>9855</v>
      </c>
      <c r="G33" s="42"/>
      <c r="H33" s="9">
        <v>9855</v>
      </c>
      <c r="I33" s="9">
        <f t="shared" si="4"/>
        <v>0</v>
      </c>
      <c r="J33" s="43"/>
      <c r="K33" s="9">
        <v>9855</v>
      </c>
      <c r="L33" s="9">
        <f>+K33-H33</f>
        <v>0</v>
      </c>
    </row>
    <row r="34" spans="2:12" s="30" customFormat="1" ht="15" customHeight="1">
      <c r="B34" s="84"/>
      <c r="C34" s="14"/>
      <c r="D34" s="33"/>
      <c r="E34" s="14"/>
      <c r="F34" s="14"/>
      <c r="G34" s="85"/>
      <c r="H34" s="14"/>
      <c r="I34" s="14"/>
      <c r="J34" s="86"/>
      <c r="K34" s="14"/>
      <c r="L34" s="14"/>
    </row>
    <row r="35" ht="24" customHeight="1">
      <c r="B35" s="32"/>
    </row>
  </sheetData>
  <sheetProtection/>
  <mergeCells count="11">
    <mergeCell ref="K12:K13"/>
    <mergeCell ref="B12:B13"/>
    <mergeCell ref="N13:O13"/>
    <mergeCell ref="E12:E13"/>
    <mergeCell ref="F12:F13"/>
    <mergeCell ref="B8:L8"/>
    <mergeCell ref="C12:C13"/>
    <mergeCell ref="B11:J11"/>
    <mergeCell ref="L12:L13"/>
    <mergeCell ref="H12:H13"/>
    <mergeCell ref="I12:I13"/>
  </mergeCells>
  <printOptions/>
  <pageMargins left="0.38" right="0.18" top="0.19" bottom="0.31" header="0.17" footer="0.28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29"/>
  <sheetViews>
    <sheetView tabSelected="1" zoomScale="115" zoomScaleNormal="115" zoomScalePageLayoutView="0" workbookViewId="0" topLeftCell="A1">
      <pane xSplit="21150" topLeftCell="M1" activePane="topLeft" state="split"/>
      <selection pane="topLeft" activeCell="J1" sqref="J1"/>
      <selection pane="topRight" activeCell="I1" sqref="I1"/>
    </sheetView>
  </sheetViews>
  <sheetFormatPr defaultColWidth="9.140625" defaultRowHeight="24" customHeight="1"/>
  <cols>
    <col min="1" max="1" width="4.00390625" style="4" customWidth="1"/>
    <col min="2" max="4" width="4.57421875" style="26" customWidth="1"/>
    <col min="5" max="5" width="24.8515625" style="4" customWidth="1"/>
    <col min="6" max="6" width="64.421875" style="20" customWidth="1"/>
    <col min="7" max="10" width="16.7109375" style="4" customWidth="1"/>
    <col min="11" max="11" width="11.57421875" style="4" bestFit="1" customWidth="1"/>
    <col min="12" max="12" width="12.28125" style="4" customWidth="1"/>
    <col min="13" max="16384" width="9.140625" style="4" customWidth="1"/>
  </cols>
  <sheetData>
    <row r="1" spans="6:251" ht="24" customHeight="1">
      <c r="F1" s="2"/>
      <c r="G1" s="2"/>
      <c r="H1" s="2"/>
      <c r="I1" s="2"/>
      <c r="J1" s="3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2:251" s="51" customFormat="1" ht="18.75" customHeight="1">
      <c r="B2" s="62"/>
      <c r="C2" s="62"/>
      <c r="D2" s="62"/>
      <c r="F2" s="63"/>
      <c r="G2" s="63"/>
      <c r="H2" s="63"/>
      <c r="I2" s="63"/>
      <c r="J2" s="64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</row>
    <row r="3" spans="1:10" s="65" customFormat="1" ht="18" customHeight="1">
      <c r="A3" s="6"/>
      <c r="B3" s="71"/>
      <c r="C3" s="71"/>
      <c r="D3" s="71"/>
      <c r="E3" s="6"/>
      <c r="F3" s="5"/>
      <c r="G3" s="6"/>
      <c r="H3" s="6"/>
      <c r="I3" s="72"/>
      <c r="J3" s="6"/>
    </row>
    <row r="4" spans="1:10" s="65" customFormat="1" ht="13.5" hidden="1">
      <c r="A4" s="6"/>
      <c r="B4" s="71"/>
      <c r="C4" s="71"/>
      <c r="D4" s="71"/>
      <c r="E4" s="6"/>
      <c r="F4" s="5"/>
      <c r="G4" s="6"/>
      <c r="H4" s="6"/>
      <c r="I4" s="6"/>
      <c r="J4" s="6"/>
    </row>
    <row r="5" spans="1:10" s="65" customFormat="1" ht="15" customHeight="1" hidden="1">
      <c r="A5" s="6"/>
      <c r="B5" s="71"/>
      <c r="C5" s="71"/>
      <c r="D5" s="71"/>
      <c r="E5" s="6"/>
      <c r="F5" s="5"/>
      <c r="G5" s="6"/>
      <c r="H5" s="6"/>
      <c r="I5" s="7"/>
      <c r="J5" s="6"/>
    </row>
    <row r="6" spans="1:10" s="65" customFormat="1" ht="15" customHeight="1" hidden="1">
      <c r="A6" s="6"/>
      <c r="B6" s="71"/>
      <c r="C6" s="71"/>
      <c r="D6" s="71"/>
      <c r="E6" s="6"/>
      <c r="F6" s="5"/>
      <c r="G6" s="7" t="s">
        <v>0</v>
      </c>
      <c r="H6" s="7" t="s">
        <v>0</v>
      </c>
      <c r="I6" s="7"/>
      <c r="J6" s="7" t="s">
        <v>0</v>
      </c>
    </row>
    <row r="7" spans="1:10" s="65" customFormat="1" ht="15" customHeight="1" hidden="1">
      <c r="A7" s="6"/>
      <c r="B7" s="71"/>
      <c r="C7" s="71"/>
      <c r="D7" s="71"/>
      <c r="E7" s="6"/>
      <c r="F7" s="5"/>
      <c r="G7" s="7" t="s">
        <v>0</v>
      </c>
      <c r="H7" s="7" t="s">
        <v>0</v>
      </c>
      <c r="I7" s="7"/>
      <c r="J7" s="7" t="s">
        <v>0</v>
      </c>
    </row>
    <row r="8" spans="1:10" s="65" customFormat="1" ht="15" customHeight="1" hidden="1">
      <c r="A8" s="6"/>
      <c r="B8" s="71"/>
      <c r="C8" s="71"/>
      <c r="D8" s="71"/>
      <c r="E8" s="6"/>
      <c r="F8" s="5"/>
      <c r="G8" s="7" t="s">
        <v>1</v>
      </c>
      <c r="H8" s="7" t="s">
        <v>1</v>
      </c>
      <c r="I8" s="7"/>
      <c r="J8" s="7" t="s">
        <v>1</v>
      </c>
    </row>
    <row r="9" spans="1:10" s="65" customFormat="1" ht="15" customHeight="1" hidden="1">
      <c r="A9" s="6"/>
      <c r="B9" s="71"/>
      <c r="C9" s="71"/>
      <c r="D9" s="71"/>
      <c r="E9" s="6"/>
      <c r="F9" s="5"/>
      <c r="G9" s="7" t="s">
        <v>2</v>
      </c>
      <c r="H9" s="7" t="s">
        <v>2</v>
      </c>
      <c r="I9" s="7"/>
      <c r="J9" s="7" t="s">
        <v>2</v>
      </c>
    </row>
    <row r="10" spans="1:10" s="51" customFormat="1" ht="18" customHeight="1">
      <c r="A10" s="108" t="s">
        <v>27</v>
      </c>
      <c r="B10" s="108"/>
      <c r="C10" s="108"/>
      <c r="D10" s="108"/>
      <c r="E10" s="108"/>
      <c r="F10" s="108"/>
      <c r="G10" s="108"/>
      <c r="H10" s="108"/>
      <c r="I10" s="108"/>
      <c r="J10" s="108"/>
    </row>
    <row r="11" spans="1:10" s="51" customFormat="1" ht="12" customHeight="1">
      <c r="A11" s="73"/>
      <c r="B11" s="74"/>
      <c r="C11" s="74"/>
      <c r="D11" s="74"/>
      <c r="E11" s="73"/>
      <c r="F11" s="8"/>
      <c r="G11" s="8"/>
      <c r="H11" s="8"/>
      <c r="I11" s="8"/>
      <c r="J11" s="8"/>
    </row>
    <row r="12" spans="1:10" s="51" customFormat="1" ht="35.25" customHeight="1">
      <c r="A12" s="109" t="s">
        <v>49</v>
      </c>
      <c r="B12" s="109"/>
      <c r="C12" s="109"/>
      <c r="D12" s="109"/>
      <c r="E12" s="109"/>
      <c r="F12" s="109"/>
      <c r="G12" s="109"/>
      <c r="H12" s="109"/>
      <c r="I12" s="109"/>
      <c r="J12" s="109"/>
    </row>
    <row r="13" spans="1:10" s="51" customFormat="1" ht="12" customHeight="1">
      <c r="A13" s="4"/>
      <c r="B13" s="26"/>
      <c r="C13" s="26"/>
      <c r="D13" s="26"/>
      <c r="E13" s="4"/>
      <c r="F13" s="68"/>
      <c r="G13" s="68"/>
      <c r="H13" s="68"/>
      <c r="I13" s="75"/>
      <c r="J13" s="75"/>
    </row>
    <row r="14" spans="1:10" s="51" customFormat="1" ht="17.25">
      <c r="A14" s="4"/>
      <c r="B14" s="26"/>
      <c r="C14" s="26"/>
      <c r="D14" s="26"/>
      <c r="E14" s="4"/>
      <c r="F14" s="76" t="s">
        <v>3</v>
      </c>
      <c r="G14" s="76"/>
      <c r="H14" s="76"/>
      <c r="I14" s="76"/>
      <c r="J14" s="39" t="s">
        <v>30</v>
      </c>
    </row>
    <row r="15" spans="1:10" s="51" customFormat="1" ht="18.75" customHeight="1">
      <c r="A15" s="111" t="s">
        <v>17</v>
      </c>
      <c r="B15" s="110" t="s">
        <v>18</v>
      </c>
      <c r="C15" s="110" t="s">
        <v>19</v>
      </c>
      <c r="D15" s="110" t="s">
        <v>20</v>
      </c>
      <c r="E15" s="103" t="s">
        <v>21</v>
      </c>
      <c r="F15" s="103" t="s">
        <v>22</v>
      </c>
      <c r="G15" s="92" t="s">
        <v>50</v>
      </c>
      <c r="H15" s="116" t="s">
        <v>23</v>
      </c>
      <c r="I15" s="117"/>
      <c r="J15" s="118"/>
    </row>
    <row r="16" spans="1:10" s="51" customFormat="1" ht="9" customHeight="1">
      <c r="A16" s="111"/>
      <c r="B16" s="110"/>
      <c r="C16" s="110"/>
      <c r="D16" s="110"/>
      <c r="E16" s="104"/>
      <c r="F16" s="104"/>
      <c r="G16" s="93"/>
      <c r="H16" s="119"/>
      <c r="I16" s="120"/>
      <c r="J16" s="121"/>
    </row>
    <row r="17" spans="1:10" s="66" customFormat="1" ht="33.75" customHeight="1">
      <c r="A17" s="111"/>
      <c r="B17" s="110"/>
      <c r="C17" s="110"/>
      <c r="D17" s="110"/>
      <c r="E17" s="107"/>
      <c r="F17" s="107"/>
      <c r="G17" s="94"/>
      <c r="H17" s="77" t="s">
        <v>34</v>
      </c>
      <c r="I17" s="77" t="s">
        <v>41</v>
      </c>
      <c r="J17" s="77" t="s">
        <v>53</v>
      </c>
    </row>
    <row r="18" spans="1:12" s="51" customFormat="1" ht="44.25" customHeight="1">
      <c r="A18" s="69" t="s">
        <v>42</v>
      </c>
      <c r="B18" s="70" t="s">
        <v>24</v>
      </c>
      <c r="C18" s="70" t="s">
        <v>51</v>
      </c>
      <c r="D18" s="70" t="s">
        <v>25</v>
      </c>
      <c r="E18" s="28" t="s">
        <v>29</v>
      </c>
      <c r="F18" s="28" t="s">
        <v>52</v>
      </c>
      <c r="G18" s="9">
        <v>735341.4</v>
      </c>
      <c r="H18" s="9">
        <v>845936</v>
      </c>
      <c r="I18" s="9">
        <v>826474</v>
      </c>
      <c r="J18" s="9">
        <v>826474</v>
      </c>
      <c r="L18" s="52"/>
    </row>
    <row r="19" spans="1:10" s="51" customFormat="1" ht="21.75" customHeight="1">
      <c r="A19" s="113" t="s">
        <v>26</v>
      </c>
      <c r="B19" s="114"/>
      <c r="C19" s="114"/>
      <c r="D19" s="114"/>
      <c r="E19" s="114"/>
      <c r="F19" s="115"/>
      <c r="G19" s="9">
        <f>G18</f>
        <v>735341.4</v>
      </c>
      <c r="H19" s="9">
        <f>H18</f>
        <v>845936</v>
      </c>
      <c r="I19" s="9">
        <f>I18</f>
        <v>826474</v>
      </c>
      <c r="J19" s="9">
        <f>J18</f>
        <v>826474</v>
      </c>
    </row>
    <row r="20" spans="2:10" s="51" customFormat="1" ht="17.25">
      <c r="B20" s="62"/>
      <c r="C20" s="62"/>
      <c r="D20" s="62"/>
      <c r="F20" s="48"/>
      <c r="G20" s="40"/>
      <c r="H20" s="40"/>
      <c r="I20" s="40"/>
      <c r="J20" s="40"/>
    </row>
    <row r="21" spans="2:10" s="51" customFormat="1" ht="17.25">
      <c r="B21" s="62"/>
      <c r="C21" s="62"/>
      <c r="D21" s="62"/>
      <c r="F21" s="48"/>
      <c r="G21" s="40"/>
      <c r="H21" s="40"/>
      <c r="I21" s="40"/>
      <c r="J21" s="40"/>
    </row>
    <row r="22" spans="6:11" ht="17.25">
      <c r="F22" s="13"/>
      <c r="G22" s="15"/>
      <c r="H22" s="15"/>
      <c r="I22" s="14"/>
      <c r="J22" s="15"/>
      <c r="K22" s="11"/>
    </row>
    <row r="23" spans="6:11" ht="17.25">
      <c r="F23" s="13"/>
      <c r="G23" s="15"/>
      <c r="H23" s="15"/>
      <c r="I23" s="14"/>
      <c r="J23" s="15"/>
      <c r="K23" s="11"/>
    </row>
    <row r="24" spans="6:11" ht="17.25">
      <c r="F24" s="13"/>
      <c r="G24" s="15"/>
      <c r="H24" s="15"/>
      <c r="I24" s="14"/>
      <c r="J24" s="15"/>
      <c r="K24" s="11"/>
    </row>
    <row r="25" spans="6:11" ht="17.25">
      <c r="F25" s="13"/>
      <c r="G25" s="15"/>
      <c r="H25" s="15"/>
      <c r="I25" s="14"/>
      <c r="J25" s="15"/>
      <c r="K25" s="11"/>
    </row>
    <row r="26" spans="6:11" ht="35.25" customHeight="1">
      <c r="F26" s="13"/>
      <c r="G26" s="15"/>
      <c r="H26" s="15"/>
      <c r="I26" s="14"/>
      <c r="J26" s="15"/>
      <c r="K26" s="11"/>
    </row>
    <row r="27" spans="6:11" ht="17.25">
      <c r="F27" s="13"/>
      <c r="G27" s="15"/>
      <c r="H27" s="15"/>
      <c r="I27" s="14"/>
      <c r="J27" s="15"/>
      <c r="K27" s="11"/>
    </row>
    <row r="28" spans="6:8" ht="24" customHeight="1">
      <c r="F28" s="112"/>
      <c r="G28" s="112"/>
      <c r="H28" s="112"/>
    </row>
    <row r="29" ht="24" customHeight="1">
      <c r="H29" s="12"/>
    </row>
  </sheetData>
  <sheetProtection/>
  <mergeCells count="12">
    <mergeCell ref="F28:H28"/>
    <mergeCell ref="F15:F17"/>
    <mergeCell ref="G15:G17"/>
    <mergeCell ref="A19:F19"/>
    <mergeCell ref="E15:E17"/>
    <mergeCell ref="H15:J16"/>
    <mergeCell ref="A10:J10"/>
    <mergeCell ref="A12:J12"/>
    <mergeCell ref="D15:D17"/>
    <mergeCell ref="C15:C17"/>
    <mergeCell ref="B15:B17"/>
    <mergeCell ref="A15:A17"/>
  </mergeCells>
  <printOptions/>
  <pageMargins left="0.69" right="0.18" top="0.19" bottom="0.31" header="0.17" footer="0.28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2019-04-29T13:57:02Z</cp:lastPrinted>
  <dcterms:created xsi:type="dcterms:W3CDTF">1996-10-14T23:33:28Z</dcterms:created>
  <dcterms:modified xsi:type="dcterms:W3CDTF">2019-04-29T13:57:15Z</dcterms:modified>
  <cp:category/>
  <cp:version/>
  <cp:contentType/>
  <cp:contentStatus/>
</cp:coreProperties>
</file>